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baerumkommuneno.sharepoint.com/sites/teams_prosjekt_prosjektprintscancopy/Delte dokumenter/General/Anskaffelse PSK/Dokumenter/"/>
    </mc:Choice>
  </mc:AlternateContent>
  <xr:revisionPtr revIDLastSave="227" documentId="11_474224E28CB89A17B2BE9A4E92D28CE63B73FEF3" xr6:coauthVersionLast="45" xr6:coauthVersionMax="45" xr10:uidLastSave="{466A5397-D03E-4E3D-8E55-C7005F6BB436}"/>
  <bookViews>
    <workbookView xWindow="-120" yWindow="-120" windowWidth="29040" windowHeight="15840" xr2:uid="{00000000-000D-0000-FFFF-FFFF00000000}"/>
  </bookViews>
  <sheets>
    <sheet name="Prismodell I" sheetId="1" r:id="rId1"/>
    <sheet name="Prismodell II" sheetId="3" r:id="rId2"/>
    <sheet name="Volumestimater" sheetId="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9" i="3" l="1"/>
  <c r="K89" i="3" s="1"/>
  <c r="J87" i="3"/>
  <c r="K87" i="3" s="1"/>
  <c r="J86" i="3"/>
  <c r="K86" i="3" s="1"/>
  <c r="J80" i="3"/>
  <c r="K80" i="3" s="1"/>
  <c r="K79" i="3"/>
  <c r="K78" i="3"/>
  <c r="K77" i="3"/>
  <c r="K76" i="3"/>
  <c r="J74" i="3"/>
  <c r="K73" i="3"/>
  <c r="K72" i="3"/>
  <c r="K71" i="3"/>
  <c r="K70" i="3"/>
  <c r="K74" i="3" s="1"/>
  <c r="C70" i="3"/>
  <c r="J68" i="3"/>
  <c r="K67" i="3"/>
  <c r="K66" i="3"/>
  <c r="K65" i="3"/>
  <c r="K64" i="3"/>
  <c r="J62" i="3"/>
  <c r="K61" i="3"/>
  <c r="K60" i="3"/>
  <c r="K59" i="3"/>
  <c r="K58" i="3"/>
  <c r="K62" i="3" s="1"/>
  <c r="C58" i="3"/>
  <c r="J56" i="3"/>
  <c r="K55" i="3"/>
  <c r="C55" i="3"/>
  <c r="K54" i="3"/>
  <c r="K53" i="3"/>
  <c r="C53" i="3"/>
  <c r="K52" i="3"/>
  <c r="K56" i="3" s="1"/>
  <c r="J44" i="3"/>
  <c r="K44" i="3" s="1"/>
  <c r="C44" i="3"/>
  <c r="C43" i="3"/>
  <c r="J43" i="3" s="1"/>
  <c r="K43" i="3" s="1"/>
  <c r="C42" i="3"/>
  <c r="J42" i="3" s="1"/>
  <c r="K42" i="3" s="1"/>
  <c r="C41" i="3"/>
  <c r="J41" i="3" s="1"/>
  <c r="K41" i="3" s="1"/>
  <c r="J40" i="3"/>
  <c r="K40" i="3" s="1"/>
  <c r="C40" i="3"/>
  <c r="C35" i="3"/>
  <c r="C37" i="3" s="1"/>
  <c r="J34" i="3"/>
  <c r="K34" i="3" s="1"/>
  <c r="C34" i="3"/>
  <c r="C76" i="3" s="1"/>
  <c r="C31" i="3"/>
  <c r="J31" i="3" s="1"/>
  <c r="K31" i="3" s="1"/>
  <c r="C29" i="3"/>
  <c r="C71" i="3" s="1"/>
  <c r="J28" i="3"/>
  <c r="K28" i="3" s="1"/>
  <c r="C28" i="3"/>
  <c r="C23" i="3"/>
  <c r="C24" i="3" s="1"/>
  <c r="C22" i="3"/>
  <c r="C64" i="3" s="1"/>
  <c r="C19" i="3"/>
  <c r="C61" i="3" s="1"/>
  <c r="C18" i="3"/>
  <c r="C60" i="3" s="1"/>
  <c r="C17" i="3"/>
  <c r="J17" i="3" s="1"/>
  <c r="K17" i="3" s="1"/>
  <c r="J16" i="3"/>
  <c r="C16" i="3"/>
  <c r="C14" i="3"/>
  <c r="J13" i="3"/>
  <c r="K13" i="3" s="1"/>
  <c r="C13" i="3"/>
  <c r="C12" i="3"/>
  <c r="J12" i="3" s="1"/>
  <c r="K12" i="3" s="1"/>
  <c r="J11" i="3"/>
  <c r="K11" i="3" s="1"/>
  <c r="C11" i="3"/>
  <c r="C10" i="3"/>
  <c r="C52" i="3" s="1"/>
  <c r="K68" i="3" l="1"/>
  <c r="K82" i="3" s="1"/>
  <c r="J82" i="3"/>
  <c r="J37" i="3"/>
  <c r="K37" i="3" s="1"/>
  <c r="C79" i="3"/>
  <c r="C66" i="3"/>
  <c r="J24" i="3"/>
  <c r="K24" i="3" s="1"/>
  <c r="J18" i="3"/>
  <c r="K18" i="3" s="1"/>
  <c r="J22" i="3"/>
  <c r="C25" i="3"/>
  <c r="J45" i="3"/>
  <c r="K45" i="3" s="1"/>
  <c r="C54" i="3"/>
  <c r="C59" i="3"/>
  <c r="C73" i="3"/>
  <c r="C77" i="3"/>
  <c r="J35" i="3"/>
  <c r="J29" i="3"/>
  <c r="K29" i="3" s="1"/>
  <c r="C36" i="3"/>
  <c r="J10" i="3"/>
  <c r="K16" i="3"/>
  <c r="J19" i="3"/>
  <c r="K19" i="3" s="1"/>
  <c r="J23" i="3"/>
  <c r="K23" i="3" s="1"/>
  <c r="C30" i="3"/>
  <c r="C65" i="3"/>
  <c r="K22" i="3" l="1"/>
  <c r="J20" i="3"/>
  <c r="K10" i="3"/>
  <c r="J14" i="3"/>
  <c r="J38" i="3"/>
  <c r="K38" i="3" s="1"/>
  <c r="K35" i="3"/>
  <c r="K20" i="3"/>
  <c r="J36" i="3"/>
  <c r="K36" i="3" s="1"/>
  <c r="C78" i="3"/>
  <c r="C72" i="3"/>
  <c r="J30" i="3"/>
  <c r="K30" i="3" s="1"/>
  <c r="K32" i="3" s="1"/>
  <c r="J32" i="3"/>
  <c r="C67" i="3"/>
  <c r="J25" i="3"/>
  <c r="K25" i="3" s="1"/>
  <c r="C44" i="1"/>
  <c r="C43" i="1"/>
  <c r="C42" i="1"/>
  <c r="C41" i="1"/>
  <c r="C40" i="1"/>
  <c r="C35" i="1"/>
  <c r="C34" i="1"/>
  <c r="C29" i="1"/>
  <c r="C28" i="1"/>
  <c r="C23" i="1"/>
  <c r="C22" i="1"/>
  <c r="C17" i="1"/>
  <c r="C16" i="1"/>
  <c r="C11" i="1"/>
  <c r="C12" i="1"/>
  <c r="C13" i="1"/>
  <c r="C10" i="1"/>
  <c r="K26" i="3" l="1"/>
  <c r="J26" i="3"/>
  <c r="J47" i="3"/>
  <c r="K14" i="3"/>
  <c r="K47" i="3" s="1"/>
  <c r="C25" i="1"/>
  <c r="C37" i="1"/>
  <c r="C18" i="1"/>
  <c r="C30" i="1"/>
  <c r="C19" i="1"/>
  <c r="C31" i="1"/>
  <c r="C24" i="1"/>
  <c r="C36" i="1"/>
  <c r="J53" i="1"/>
  <c r="J52" i="1"/>
  <c r="J9" i="2" l="1"/>
  <c r="I9" i="2"/>
  <c r="H9" i="2"/>
  <c r="G9" i="2"/>
  <c r="F9" i="2"/>
  <c r="E9" i="2"/>
  <c r="C9" i="2"/>
  <c r="K8" i="2"/>
  <c r="L8" i="2" s="1"/>
  <c r="K7" i="2"/>
  <c r="L7" i="2" s="1"/>
  <c r="K6" i="2"/>
  <c r="L6" i="2" s="1"/>
  <c r="K5" i="2"/>
  <c r="J55" i="1"/>
  <c r="K55" i="1" s="1"/>
  <c r="K53" i="1"/>
  <c r="K52" i="1"/>
  <c r="J44" i="1"/>
  <c r="K44" i="1" s="1"/>
  <c r="J43" i="1"/>
  <c r="K43" i="1" s="1"/>
  <c r="J42" i="1"/>
  <c r="K42" i="1" s="1"/>
  <c r="J41" i="1"/>
  <c r="J40" i="1"/>
  <c r="K40" i="1" s="1"/>
  <c r="J37" i="1"/>
  <c r="K37" i="1" s="1"/>
  <c r="J36" i="1"/>
  <c r="K36" i="1" s="1"/>
  <c r="J35" i="1"/>
  <c r="K35" i="1" s="1"/>
  <c r="J34" i="1"/>
  <c r="J31" i="1"/>
  <c r="K31" i="1" s="1"/>
  <c r="J30" i="1"/>
  <c r="K30" i="1" s="1"/>
  <c r="J29" i="1"/>
  <c r="K29" i="1" s="1"/>
  <c r="J28" i="1"/>
  <c r="J25" i="1"/>
  <c r="K25" i="1" s="1"/>
  <c r="J24" i="1"/>
  <c r="K24" i="1" s="1"/>
  <c r="J23" i="1"/>
  <c r="K23" i="1" s="1"/>
  <c r="J22" i="1"/>
  <c r="J19" i="1"/>
  <c r="K19" i="1" s="1"/>
  <c r="J18" i="1"/>
  <c r="K18" i="1" s="1"/>
  <c r="J17" i="1"/>
  <c r="J16" i="1"/>
  <c r="K16" i="1" s="1"/>
  <c r="J12" i="1" l="1"/>
  <c r="K12" i="1" s="1"/>
  <c r="J13" i="1"/>
  <c r="K13" i="1" s="1"/>
  <c r="J11" i="1"/>
  <c r="K11" i="1" s="1"/>
  <c r="C14" i="1"/>
  <c r="K9" i="2"/>
  <c r="L5" i="2"/>
  <c r="J38" i="1"/>
  <c r="K38" i="1" s="1"/>
  <c r="L9" i="2"/>
  <c r="J45" i="1"/>
  <c r="K45" i="1" s="1"/>
  <c r="K41" i="1"/>
  <c r="J32" i="1"/>
  <c r="K28" i="1"/>
  <c r="K32" i="1" s="1"/>
  <c r="J20" i="1"/>
  <c r="K17" i="1"/>
  <c r="K20" i="1" s="1"/>
  <c r="K22" i="1"/>
  <c r="K26" i="1" s="1"/>
  <c r="J26" i="1"/>
  <c r="J10" i="1"/>
  <c r="K34" i="1"/>
  <c r="J14" i="1" l="1"/>
  <c r="J47" i="1" s="1"/>
  <c r="K10" i="1"/>
  <c r="K14" i="1" l="1"/>
  <c r="K47" i="1" s="1"/>
</calcChain>
</file>

<file path=xl/sharedStrings.xml><?xml version="1.0" encoding="utf-8"?>
<sst xmlns="http://schemas.openxmlformats.org/spreadsheetml/2006/main" count="156" uniqueCount="65">
  <si>
    <t>Vedlegg 3 Prisskjema til Bærum kommune - sak nr 20/16992</t>
  </si>
  <si>
    <t xml:space="preserve">Alle priser og nærmere prisbestemmelser for det vederlaget Kunden skal betale for Leverandørens ytelser skal fremgå i dette vedlegget. Det skal ikke tilkomme utgifter som ikke fremkommer her.  Alle priser og kostnader oppgis i NOK og skal oppgis eksklusive mva. Prisene som fremkommer i dette bilaget skal utgjøre makspriser i avtaleperioden. Kvantum for det enkelte avrop vil variere og leverandør skal for enkeltavrop kunne tilby lavere priser for enkeltprodukter/tjenester enn det som fremkommer av dette prisbilaget. I tabell 1 skal det oppgis enhetspriser for spesifisert utstyr. Ved sammenligning av pristilbudene vil oppgitt volumtall benyttes i kolonnen Volum benyttes. Disse tallene er imidlertid kun estimater til bruk i evalueringen og vil ikke være bindende for oppdragsgiver i kontraktsperioden. Tabell 1 er gjenstand for tildeling. Driftsutgiftene skal inkludere alle relevante kostnader ifm leie av tjenesten, herunder kundeservice, teknisk drift, vedlikehold, kommunikasjon etc.
Totalpris for 6 år er gjenstand for tildeling, ref. konkurransegrunnlagets pkt.5.1. Dersom leverandøren har andre nødvendige kostander enn det som fremgår av prisskjema skal disse fremkomme. Prisskjema skal oppdateres med disse kostnader og markeres som øvrige kostnader med en kort beskrivelse av hva kostnaden gjelder. 
</t>
  </si>
  <si>
    <t>LEVERANDØRNAVN:</t>
  </si>
  <si>
    <t>Grønne felter skal fylles ut av leverandør. Alle priser skal være eks. mva.</t>
  </si>
  <si>
    <t>Nr</t>
  </si>
  <si>
    <t>Beskrivelse</t>
  </si>
  <si>
    <t>Estimert antall (stk)</t>
  </si>
  <si>
    <t>Artikkelnummer</t>
  </si>
  <si>
    <t>Produktbeskrivelse.</t>
  </si>
  <si>
    <t>Kapasitet kopier/trykk pr. side pr. minutt for tilbudt maskin/kapasitet pr tonerkassett m dekngrad</t>
  </si>
  <si>
    <t>Månedlig leiepris/Stk pris</t>
  </si>
  <si>
    <t>Kommentarer</t>
  </si>
  <si>
    <t>Leveringstid fra bestilling</t>
  </si>
  <si>
    <t>Total 1 år</t>
  </si>
  <si>
    <t>Total 6 år</t>
  </si>
  <si>
    <t>PRINT SOM EN TJENSTE</t>
  </si>
  <si>
    <t>Enkel liten skriver</t>
  </si>
  <si>
    <t>Enkel liten MFP</t>
  </si>
  <si>
    <t>Mellomstor MFP</t>
  </si>
  <si>
    <t>Stor MFP</t>
  </si>
  <si>
    <t>TOTALT</t>
  </si>
  <si>
    <t>Toner/blekk Enkel liten skriver SORT</t>
  </si>
  <si>
    <t>Toner/blekk Enkel liten skriver FARGE1</t>
  </si>
  <si>
    <t>Toner/blekk Enkel liten skriver FARGE2</t>
  </si>
  <si>
    <t>Toner/blekk Enkel liten skriver FARGE3</t>
  </si>
  <si>
    <t>Toner/blekk Enkel liten MFP SORT</t>
  </si>
  <si>
    <t>Toner/blekk Enkel liten MFP FARGE1</t>
  </si>
  <si>
    <t>Toner/blekk Enkel liten MFP FARGE2</t>
  </si>
  <si>
    <t>Toner/blekk Enkel liten MFP FARGE3</t>
  </si>
  <si>
    <t>Toner/blekk Mellomstor MFP SORT</t>
  </si>
  <si>
    <t>Toner/blekk Mellomstor MFP FARGE1</t>
  </si>
  <si>
    <t>Toner/blekk Mellomstor MFP FARGE2</t>
  </si>
  <si>
    <t>Toner/blekk Mellomstor MFP FARGE3</t>
  </si>
  <si>
    <t>Toner/blekk Stor MFP SORT</t>
  </si>
  <si>
    <t>Toner/blekk Stor MFP FARGE1</t>
  </si>
  <si>
    <t>Toner/blekk Stor MFP FARGE2</t>
  </si>
  <si>
    <t>Toner/blekk Stor MFP FARGE3</t>
  </si>
  <si>
    <t>Tilleggspris for liten arkskuff</t>
  </si>
  <si>
    <t>Tilleggspris for medium arkskuff</t>
  </si>
  <si>
    <t>Tilleggspris for stor arkseksjon</t>
  </si>
  <si>
    <t>Tilleggspris for etterbehandling (hulling/bretting)</t>
  </si>
  <si>
    <t>Tilleggpris for faxfunksjon</t>
  </si>
  <si>
    <t>PRINT SOM TJENSTE TOTALT</t>
  </si>
  <si>
    <t>Totalsummen i celle J45/K45 er gjenstand for tildeling ref konkurransegrunnlaget pkt 4.1</t>
  </si>
  <si>
    <t>DRIFT AV NÅVÆRENDE MASKINPARK:</t>
  </si>
  <si>
    <t>DRIFT AV NÅVÆRENDE MASKINPARK TOTALT</t>
  </si>
  <si>
    <t>Totalsummen i celle J82/K82 er gjenstand for tildeling ref konkurransegrunnlaget pkt 4.1</t>
  </si>
  <si>
    <t>Tilleggpris for autentiseringsdongler (ikke som tjeneste)</t>
  </si>
  <si>
    <t>Tilleggpris for autentiseringsklistremerker (ikke som tjeneste)</t>
  </si>
  <si>
    <t>Tilfør flere linjer dersom toner/tillegg avviker fra modell til modell</t>
  </si>
  <si>
    <t xml:space="preserve">Til info: </t>
  </si>
  <si>
    <t>Spesifikasjon på type maskiner i dagens maskinpark finnes i bilag med statistikk.</t>
  </si>
  <si>
    <t>Det er tegnet 3 års "Care-pack"-avtale for alle maskiner fra de ble anskaffet.</t>
  </si>
  <si>
    <t>Volumestimater maskiner og forbruk</t>
  </si>
  <si>
    <t>Antall maskiner</t>
  </si>
  <si>
    <t>Tilbehør</t>
  </si>
  <si>
    <t>Toner Årsbehov</t>
  </si>
  <si>
    <t>Liten arkskuff</t>
  </si>
  <si>
    <t>Medium arkskuff</t>
  </si>
  <si>
    <t>Stor arkseksjon</t>
  </si>
  <si>
    <t>Etterbehandling</t>
  </si>
  <si>
    <t>Faxfunksjon</t>
  </si>
  <si>
    <t>Sort</t>
  </si>
  <si>
    <t>Farge1/2/3 (av hver)</t>
  </si>
  <si>
    <t>Kunden forbeholder seg retten til å kunne foreta avrop på øvrige produkter i leverandørens sortiment ved behov.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</si>
</sst>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3"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b/>
      <sz val="18"/>
      <name val="Arial"/>
      <family val="2"/>
    </font>
    <font>
      <sz val="11"/>
      <name val="Calibri"/>
      <family val="2"/>
      <scheme val="minor"/>
    </font>
    <font>
      <sz val="11"/>
      <color rgb="FFFF0000"/>
      <name val="Calibri"/>
      <family val="2"/>
      <charset val="1"/>
    </font>
    <font>
      <b/>
      <sz val="10"/>
      <name val="Arial"/>
      <family val="2"/>
    </font>
    <font>
      <sz val="10"/>
      <name val="Calibri"/>
      <family val="2"/>
      <scheme val="minor"/>
    </font>
    <font>
      <sz val="10"/>
      <name val="Arial"/>
      <family val="2"/>
    </font>
    <font>
      <b/>
      <sz val="10"/>
      <name val="Calibri"/>
      <family val="2"/>
      <scheme val="minor"/>
    </font>
    <font>
      <sz val="11"/>
      <name val="Arial"/>
      <family val="2"/>
    </font>
    <font>
      <sz val="11"/>
      <color theme="1"/>
      <name val="Arial"/>
      <family val="2"/>
    </font>
    <font>
      <sz val="10"/>
      <color indexed="8"/>
      <name val="Calibri"/>
      <family val="2"/>
      <scheme val="minor"/>
    </font>
    <font>
      <sz val="10"/>
      <color rgb="FF0033CC"/>
      <name val="Arial"/>
      <family val="2"/>
    </font>
    <font>
      <sz val="10"/>
      <color theme="1"/>
      <name val="Arial"/>
      <family val="2"/>
    </font>
    <font>
      <b/>
      <sz val="10"/>
      <color indexed="8"/>
      <name val="Calibri"/>
      <family val="2"/>
      <scheme val="minor"/>
    </font>
    <font>
      <b/>
      <sz val="10"/>
      <color rgb="FF0033CC"/>
      <name val="Arial"/>
      <family val="2"/>
    </font>
    <font>
      <b/>
      <sz val="11"/>
      <name val="Arial"/>
      <family val="2"/>
    </font>
    <font>
      <b/>
      <sz val="10"/>
      <color theme="1"/>
      <name val="Arial"/>
      <family val="2"/>
    </font>
    <font>
      <sz val="10"/>
      <color rgb="FF000000"/>
      <name val="Calibri"/>
      <family val="2"/>
    </font>
    <font>
      <b/>
      <sz val="2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s>
  <borders count="16">
    <border>
      <left/>
      <right/>
      <top/>
      <bottom/>
      <diagonal/>
    </border>
    <border>
      <left/>
      <right/>
      <top/>
      <bottom style="medium">
        <color theme="4" tint="0.3999755851924192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43" fontId="1" fillId="0" borderId="0" applyFont="0" applyFill="0" applyBorder="0" applyAlignment="0" applyProtection="0"/>
    <xf numFmtId="0" fontId="2" fillId="0" borderId="1" applyNumberFormat="0" applyFill="0" applyAlignment="0" applyProtection="0"/>
  </cellStyleXfs>
  <cellXfs count="91">
    <xf numFmtId="0" fontId="0" fillId="0" borderId="0" xfId="0"/>
    <xf numFmtId="0" fontId="4" fillId="2" borderId="2" xfId="0" applyFont="1" applyFill="1" applyBorder="1" applyAlignment="1">
      <alignment vertical="center"/>
    </xf>
    <xf numFmtId="0" fontId="4" fillId="2" borderId="3" xfId="0" applyFont="1" applyFill="1" applyBorder="1" applyAlignment="1">
      <alignment vertical="center"/>
    </xf>
    <xf numFmtId="0" fontId="5" fillId="0" borderId="0" xfId="0" applyFont="1"/>
    <xf numFmtId="0" fontId="6" fillId="2" borderId="0" xfId="0" applyFont="1" applyFill="1"/>
    <xf numFmtId="0" fontId="4" fillId="2" borderId="0" xfId="0" applyFont="1" applyFill="1" applyAlignment="1">
      <alignment vertical="center"/>
    </xf>
    <xf numFmtId="0" fontId="7" fillId="2" borderId="8" xfId="0" applyFont="1" applyFill="1" applyBorder="1" applyAlignment="1" applyProtection="1">
      <alignment horizontal="left"/>
      <protection locked="0"/>
    </xf>
    <xf numFmtId="0" fontId="8" fillId="2" borderId="9" xfId="0" applyFont="1" applyFill="1" applyBorder="1"/>
    <xf numFmtId="0" fontId="7" fillId="2" borderId="10" xfId="0" applyFont="1" applyFill="1" applyBorder="1" applyAlignment="1">
      <alignment horizontal="center"/>
    </xf>
    <xf numFmtId="0" fontId="7" fillId="2" borderId="5" xfId="0" applyFont="1" applyFill="1" applyBorder="1"/>
    <xf numFmtId="0" fontId="9" fillId="2" borderId="11" xfId="0" applyFont="1" applyFill="1" applyBorder="1"/>
    <xf numFmtId="0" fontId="9" fillId="2" borderId="12" xfId="0" applyFont="1" applyFill="1" applyBorder="1"/>
    <xf numFmtId="3" fontId="7" fillId="2" borderId="9" xfId="0" applyNumberFormat="1" applyFont="1" applyFill="1" applyBorder="1" applyAlignment="1">
      <alignment horizontal="center" vertical="center" wrapText="1"/>
    </xf>
    <xf numFmtId="49" fontId="10" fillId="3" borderId="12" xfId="2" applyNumberFormat="1" applyFont="1" applyFill="1" applyBorder="1" applyAlignment="1">
      <alignment horizontal="center" vertical="center" wrapText="1"/>
    </xf>
    <xf numFmtId="2" fontId="10" fillId="3" borderId="12" xfId="2" applyNumberFormat="1" applyFont="1" applyFill="1" applyBorder="1" applyAlignment="1">
      <alignment horizontal="center" vertical="center" wrapText="1"/>
    </xf>
    <xf numFmtId="0" fontId="9" fillId="2" borderId="9" xfId="0" applyFont="1" applyFill="1" applyBorder="1"/>
    <xf numFmtId="3" fontId="7" fillId="0" borderId="9" xfId="0" applyNumberFormat="1" applyFont="1" applyBorder="1" applyAlignment="1">
      <alignment horizontal="center" vertical="center" wrapText="1"/>
    </xf>
    <xf numFmtId="49" fontId="2" fillId="0" borderId="9" xfId="2" applyNumberFormat="1" applyFill="1" applyBorder="1" applyAlignment="1">
      <alignment horizontal="center" vertical="center" wrapText="1"/>
    </xf>
    <xf numFmtId="0" fontId="11" fillId="0" borderId="9" xfId="0" applyFont="1" applyBorder="1" applyAlignment="1">
      <alignment vertical="center"/>
    </xf>
    <xf numFmtId="49" fontId="2" fillId="0" borderId="9" xfId="2" applyNumberFormat="1" applyFill="1" applyBorder="1" applyAlignment="1">
      <alignment horizontal="center" vertical="center"/>
    </xf>
    <xf numFmtId="2" fontId="2" fillId="0" borderId="9" xfId="2" applyNumberFormat="1" applyFill="1" applyBorder="1" applyAlignment="1">
      <alignment horizontal="center" vertical="center" wrapText="1"/>
    </xf>
    <xf numFmtId="2" fontId="2" fillId="0" borderId="12" xfId="2" applyNumberFormat="1" applyFill="1" applyBorder="1" applyAlignment="1">
      <alignment horizontal="center" vertical="center" wrapText="1"/>
    </xf>
    <xf numFmtId="0" fontId="12" fillId="0" borderId="9" xfId="0" applyFont="1" applyBorder="1"/>
    <xf numFmtId="0" fontId="0" fillId="0" borderId="9" xfId="0" applyBorder="1" applyAlignment="1">
      <alignment horizontal="center"/>
    </xf>
    <xf numFmtId="0" fontId="13" fillId="0" borderId="9" xfId="0" applyFont="1" applyBorder="1" applyAlignment="1">
      <alignment wrapText="1"/>
    </xf>
    <xf numFmtId="164" fontId="13" fillId="0" borderId="9" xfId="1" applyNumberFormat="1" applyFont="1" applyFill="1" applyBorder="1" applyAlignment="1">
      <alignment wrapText="1"/>
    </xf>
    <xf numFmtId="0" fontId="14" fillId="0" borderId="9" xfId="0" applyFont="1" applyBorder="1" applyAlignment="1" applyProtection="1">
      <alignment horizontal="center" vertical="center"/>
      <protection locked="0"/>
    </xf>
    <xf numFmtId="3" fontId="15" fillId="0" borderId="9" xfId="0" applyNumberFormat="1" applyFont="1" applyBorder="1" applyAlignment="1">
      <alignment horizontal="right"/>
    </xf>
    <xf numFmtId="0" fontId="16" fillId="0" borderId="9" xfId="0" applyFont="1" applyBorder="1" applyAlignment="1">
      <alignment wrapText="1"/>
    </xf>
    <xf numFmtId="164" fontId="16" fillId="0" borderId="9" xfId="1" applyNumberFormat="1" applyFont="1" applyFill="1" applyBorder="1" applyAlignment="1"/>
    <xf numFmtId="0" fontId="17" fillId="0" borderId="9" xfId="0" applyFont="1" applyBorder="1" applyAlignment="1" applyProtection="1">
      <alignment horizontal="center" vertical="center"/>
      <protection locked="0"/>
    </xf>
    <xf numFmtId="0" fontId="18" fillId="0" borderId="9" xfId="0" applyFont="1" applyBorder="1" applyAlignment="1">
      <alignment vertical="center"/>
    </xf>
    <xf numFmtId="3" fontId="19" fillId="0" borderId="9" xfId="0" applyNumberFormat="1" applyFont="1" applyBorder="1" applyAlignment="1">
      <alignment horizontal="right"/>
    </xf>
    <xf numFmtId="0" fontId="3" fillId="0" borderId="0" xfId="0" applyFont="1"/>
    <xf numFmtId="0" fontId="13" fillId="0" borderId="9" xfId="0" applyFont="1" applyBorder="1"/>
    <xf numFmtId="164" fontId="13" fillId="0" borderId="9" xfId="1" applyNumberFormat="1" applyFont="1" applyFill="1" applyBorder="1" applyAlignment="1"/>
    <xf numFmtId="9" fontId="11" fillId="0" borderId="9" xfId="0" applyNumberFormat="1" applyFont="1" applyBorder="1" applyAlignment="1">
      <alignment vertical="center"/>
    </xf>
    <xf numFmtId="0" fontId="0" fillId="0" borderId="13" xfId="0" applyBorder="1" applyAlignment="1">
      <alignment horizontal="center"/>
    </xf>
    <xf numFmtId="0" fontId="13" fillId="0" borderId="13" xfId="0" applyFont="1" applyBorder="1" applyAlignment="1">
      <alignment wrapText="1"/>
    </xf>
    <xf numFmtId="0" fontId="0" fillId="0" borderId="14" xfId="0" applyBorder="1"/>
    <xf numFmtId="0" fontId="0" fillId="0" borderId="15" xfId="0" applyBorder="1"/>
    <xf numFmtId="0" fontId="3" fillId="0" borderId="4" xfId="0" applyFont="1" applyBorder="1" applyAlignment="1">
      <alignment horizontal="center"/>
    </xf>
    <xf numFmtId="0" fontId="16" fillId="0" borderId="14" xfId="0" applyFont="1" applyBorder="1" applyAlignment="1">
      <alignment wrapText="1"/>
    </xf>
    <xf numFmtId="0" fontId="21" fillId="0" borderId="0" xfId="0" applyFont="1"/>
    <xf numFmtId="0" fontId="0" fillId="0" borderId="0" xfId="0" applyAlignment="1">
      <alignment horizontal="left" vertical="center"/>
    </xf>
    <xf numFmtId="0" fontId="0" fillId="0" borderId="9" xfId="0" applyBorder="1" applyAlignment="1">
      <alignment horizontal="center" vertical="center"/>
    </xf>
    <xf numFmtId="0" fontId="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7" xfId="0" applyFont="1" applyBorder="1"/>
    <xf numFmtId="0" fontId="3" fillId="0" borderId="9" xfId="0" applyFont="1" applyBorder="1"/>
    <xf numFmtId="0" fontId="0" fillId="0" borderId="9" xfId="0" applyBorder="1"/>
    <xf numFmtId="1" fontId="0" fillId="0" borderId="9" xfId="0" applyNumberFormat="1" applyBorder="1"/>
    <xf numFmtId="164" fontId="0" fillId="0" borderId="9" xfId="0" applyNumberFormat="1" applyBorder="1"/>
    <xf numFmtId="0" fontId="16" fillId="0" borderId="7" xfId="0" applyFont="1" applyBorder="1"/>
    <xf numFmtId="1" fontId="3" fillId="0" borderId="9" xfId="0" applyNumberFormat="1" applyFont="1" applyBorder="1"/>
    <xf numFmtId="9" fontId="0" fillId="0" borderId="0" xfId="0" applyNumberFormat="1"/>
    <xf numFmtId="0" fontId="3" fillId="4" borderId="0" xfId="0" applyFont="1" applyFill="1"/>
    <xf numFmtId="0" fontId="13" fillId="5" borderId="9" xfId="0" applyFont="1" applyFill="1" applyBorder="1" applyAlignment="1">
      <alignment wrapText="1"/>
    </xf>
    <xf numFmtId="0" fontId="13" fillId="5" borderId="13" xfId="0" applyFont="1" applyFill="1" applyBorder="1" applyAlignment="1">
      <alignment wrapText="1"/>
    </xf>
    <xf numFmtId="0" fontId="20" fillId="0" borderId="0" xfId="0" applyFont="1" applyFill="1" applyAlignment="1">
      <alignment wrapText="1"/>
    </xf>
    <xf numFmtId="0" fontId="3" fillId="2" borderId="9" xfId="0" applyFont="1" applyFill="1" applyBorder="1" applyAlignment="1">
      <alignment horizontal="center"/>
    </xf>
    <xf numFmtId="0" fontId="16" fillId="2" borderId="9" xfId="0" applyFont="1" applyFill="1" applyBorder="1" applyAlignment="1">
      <alignment wrapText="1"/>
    </xf>
    <xf numFmtId="164" fontId="16" fillId="2" borderId="9" xfId="1" applyNumberFormat="1" applyFont="1" applyFill="1" applyBorder="1" applyAlignment="1"/>
    <xf numFmtId="0" fontId="17" fillId="2" borderId="9" xfId="0" applyFont="1" applyFill="1" applyBorder="1" applyAlignment="1" applyProtection="1">
      <alignment horizontal="center" vertical="center"/>
      <protection locked="0"/>
    </xf>
    <xf numFmtId="0" fontId="18" fillId="2" borderId="9" xfId="0" applyFont="1" applyFill="1" applyBorder="1" applyAlignment="1">
      <alignment vertical="center"/>
    </xf>
    <xf numFmtId="2" fontId="2" fillId="2" borderId="9" xfId="2" applyNumberFormat="1" applyFill="1" applyBorder="1" applyAlignment="1">
      <alignment horizontal="center" vertical="center" wrapText="1"/>
    </xf>
    <xf numFmtId="3" fontId="19" fillId="2" borderId="9" xfId="0" applyNumberFormat="1" applyFont="1" applyFill="1" applyBorder="1" applyAlignment="1">
      <alignment horizontal="right"/>
    </xf>
    <xf numFmtId="0" fontId="16" fillId="0" borderId="14" xfId="0" applyFont="1" applyBorder="1" applyAlignment="1"/>
    <xf numFmtId="2" fontId="2" fillId="0" borderId="9" xfId="2" applyNumberFormat="1" applyFont="1" applyFill="1" applyBorder="1" applyAlignment="1">
      <alignment horizontal="center" vertical="center" wrapText="1"/>
    </xf>
    <xf numFmtId="3" fontId="10" fillId="0" borderId="9" xfId="0" applyNumberFormat="1" applyFont="1" applyBorder="1" applyAlignment="1">
      <alignment horizontal="center" vertical="center" wrapText="1"/>
    </xf>
    <xf numFmtId="3" fontId="10" fillId="0" borderId="9" xfId="0" applyNumberFormat="1" applyFont="1" applyBorder="1" applyAlignment="1">
      <alignment horizontal="left" vertical="center" wrapText="1"/>
    </xf>
    <xf numFmtId="49" fontId="2" fillId="0" borderId="9" xfId="2" applyNumberFormat="1" applyFont="1" applyFill="1" applyBorder="1" applyAlignment="1">
      <alignment horizontal="center" vertical="center" wrapText="1"/>
    </xf>
    <xf numFmtId="0" fontId="5" fillId="0" borderId="9" xfId="0" applyFont="1" applyBorder="1" applyAlignment="1">
      <alignment vertical="center"/>
    </xf>
    <xf numFmtId="49" fontId="2" fillId="0" borderId="9" xfId="2" applyNumberFormat="1" applyFont="1" applyFill="1" applyBorder="1" applyAlignment="1">
      <alignment horizontal="center" vertical="center"/>
    </xf>
    <xf numFmtId="2" fontId="2" fillId="0" borderId="12" xfId="2" applyNumberFormat="1" applyFont="1" applyFill="1" applyBorder="1" applyAlignment="1">
      <alignment horizontal="center" vertical="center" wrapText="1"/>
    </xf>
    <xf numFmtId="0" fontId="0" fillId="0" borderId="9" xfId="0" applyFont="1" applyBorder="1"/>
    <xf numFmtId="0" fontId="0" fillId="0" borderId="0" xfId="0" applyFont="1"/>
    <xf numFmtId="0" fontId="3" fillId="0" borderId="9" xfId="0" applyFont="1" applyBorder="1" applyAlignment="1">
      <alignment horizontal="center"/>
    </xf>
    <xf numFmtId="0" fontId="3" fillId="0" borderId="9" xfId="0" applyFont="1" applyBorder="1" applyAlignment="1">
      <alignment horizontal="center"/>
    </xf>
    <xf numFmtId="0" fontId="22" fillId="4" borderId="0" xfId="0" applyFont="1" applyFill="1" applyAlignment="1">
      <alignment horizontal="left"/>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3" borderId="7" xfId="0" applyFont="1" applyFill="1" applyBorder="1" applyAlignment="1" applyProtection="1">
      <alignment horizontal="left"/>
      <protection locked="0"/>
    </xf>
    <xf numFmtId="0" fontId="7" fillId="3" borderId="6" xfId="0" applyFont="1" applyFill="1" applyBorder="1" applyAlignment="1" applyProtection="1">
      <alignment horizontal="left"/>
      <protection locked="0"/>
    </xf>
    <xf numFmtId="0" fontId="7" fillId="3" borderId="8" xfId="0" applyFont="1" applyFill="1" applyBorder="1" applyAlignment="1" applyProtection="1">
      <alignment horizontal="left"/>
      <protection locked="0"/>
    </xf>
    <xf numFmtId="0" fontId="7" fillId="3" borderId="7"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20" fillId="4" borderId="0" xfId="0" applyFont="1" applyFill="1" applyAlignment="1">
      <alignment horizontal="left" vertical="top" wrapText="1"/>
    </xf>
    <xf numFmtId="0" fontId="3" fillId="0" borderId="9" xfId="0" applyFont="1" applyBorder="1" applyAlignment="1">
      <alignment horizontal="center"/>
    </xf>
  </cellXfs>
  <cellStyles count="3">
    <cellStyle name="Comma" xfId="1" builtinId="3"/>
    <cellStyle name="Heading 3" xfId="2" builtinId="1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K60"/>
  <sheetViews>
    <sheetView tabSelected="1" zoomScale="120" zoomScaleNormal="120" workbookViewId="0">
      <selection activeCell="B1" sqref="B1"/>
    </sheetView>
  </sheetViews>
  <sheetFormatPr defaultColWidth="11.42578125" defaultRowHeight="15" x14ac:dyDescent="0.25"/>
  <cols>
    <col min="1" max="1" width="4" customWidth="1"/>
    <col min="2" max="2" width="52.85546875" customWidth="1"/>
    <col min="3" max="3" width="10.5703125" customWidth="1"/>
    <col min="4" max="4" width="15.7109375" bestFit="1" customWidth="1"/>
    <col min="5" max="6" width="25.7109375" customWidth="1"/>
    <col min="7" max="7" width="12.140625" customWidth="1"/>
    <col min="8" max="9" width="20" customWidth="1"/>
    <col min="10" max="10" width="23.28515625" customWidth="1"/>
    <col min="11" max="11" width="21.140625" customWidth="1"/>
  </cols>
  <sheetData>
    <row r="1" spans="1:11" s="3" customFormat="1" ht="23.25" x14ac:dyDescent="0.25">
      <c r="A1" s="1" t="s">
        <v>0</v>
      </c>
      <c r="B1" s="2"/>
      <c r="C1" s="2"/>
      <c r="D1" s="2"/>
      <c r="E1" s="2"/>
      <c r="F1" s="2"/>
      <c r="G1" s="2"/>
      <c r="H1" s="2"/>
      <c r="I1" s="2"/>
      <c r="J1" s="2"/>
      <c r="K1" s="2"/>
    </row>
    <row r="2" spans="1:11" s="3" customFormat="1" ht="23.25" x14ac:dyDescent="0.25">
      <c r="A2" s="4"/>
      <c r="B2" s="5"/>
      <c r="C2" s="5"/>
      <c r="D2" s="5"/>
      <c r="E2" s="5"/>
      <c r="F2" s="5"/>
      <c r="G2" s="5"/>
      <c r="H2" s="5"/>
      <c r="I2" s="5"/>
      <c r="J2" s="5"/>
      <c r="K2" s="5"/>
    </row>
    <row r="3" spans="1:11" s="3" customFormat="1" ht="119.25" customHeight="1" x14ac:dyDescent="0.25">
      <c r="A3" s="80" t="s">
        <v>1</v>
      </c>
      <c r="B3" s="81"/>
      <c r="C3" s="81"/>
      <c r="D3" s="81"/>
      <c r="E3" s="81"/>
      <c r="F3" s="81"/>
      <c r="G3" s="81"/>
      <c r="H3" s="81"/>
      <c r="I3" s="81"/>
      <c r="J3" s="81"/>
      <c r="K3" s="81"/>
    </row>
    <row r="4" spans="1:11" s="3" customFormat="1" ht="27" customHeight="1" x14ac:dyDescent="0.25">
      <c r="A4" s="82" t="s">
        <v>2</v>
      </c>
      <c r="B4" s="82"/>
      <c r="C4" s="82"/>
      <c r="D4" s="83"/>
      <c r="E4" s="84"/>
      <c r="F4" s="84"/>
      <c r="G4" s="84"/>
      <c r="H4" s="84"/>
      <c r="I4" s="85"/>
      <c r="J4" s="6"/>
      <c r="K4" s="7"/>
    </row>
    <row r="5" spans="1:11" s="3" customFormat="1" ht="27" customHeight="1" x14ac:dyDescent="0.25">
      <c r="A5" s="8"/>
      <c r="B5" s="9"/>
      <c r="C5" s="9"/>
      <c r="D5" s="86" t="s">
        <v>3</v>
      </c>
      <c r="E5" s="87"/>
      <c r="F5" s="87"/>
      <c r="G5" s="87"/>
      <c r="H5" s="87"/>
      <c r="I5" s="88"/>
      <c r="J5" s="10"/>
      <c r="K5" s="11"/>
    </row>
    <row r="6" spans="1:11" s="3" customFormat="1" ht="60" customHeight="1" x14ac:dyDescent="0.25">
      <c r="A6" s="12" t="s">
        <v>4</v>
      </c>
      <c r="B6" s="12" t="s">
        <v>5</v>
      </c>
      <c r="C6" s="12" t="s">
        <v>6</v>
      </c>
      <c r="D6" s="13" t="s">
        <v>7</v>
      </c>
      <c r="E6" s="13" t="s">
        <v>8</v>
      </c>
      <c r="F6" s="13" t="s">
        <v>9</v>
      </c>
      <c r="G6" s="14" t="s">
        <v>10</v>
      </c>
      <c r="H6" s="14" t="s">
        <v>11</v>
      </c>
      <c r="I6" s="14" t="s">
        <v>12</v>
      </c>
      <c r="J6" s="15" t="s">
        <v>13</v>
      </c>
      <c r="K6" s="15" t="s">
        <v>14</v>
      </c>
    </row>
    <row r="7" spans="1:11" x14ac:dyDescent="0.25">
      <c r="A7" s="16"/>
      <c r="B7" s="16"/>
      <c r="C7" s="16"/>
      <c r="D7" s="17"/>
      <c r="E7" s="18"/>
      <c r="F7" s="19"/>
      <c r="G7" s="20"/>
      <c r="H7" s="21"/>
      <c r="I7" s="21"/>
      <c r="J7" s="22"/>
      <c r="K7" s="22"/>
    </row>
    <row r="8" spans="1:11" s="76" customFormat="1" x14ac:dyDescent="0.25">
      <c r="A8" s="69"/>
      <c r="B8" s="70" t="s">
        <v>15</v>
      </c>
      <c r="C8" s="69"/>
      <c r="D8" s="71"/>
      <c r="E8" s="72"/>
      <c r="F8" s="73"/>
      <c r="G8" s="68"/>
      <c r="H8" s="74"/>
      <c r="I8" s="74"/>
      <c r="J8" s="75"/>
      <c r="K8" s="75"/>
    </row>
    <row r="9" spans="1:11" s="76" customFormat="1" x14ac:dyDescent="0.25">
      <c r="A9" s="69"/>
      <c r="B9" s="70"/>
      <c r="C9" s="69"/>
      <c r="D9" s="71"/>
      <c r="E9" s="72"/>
      <c r="F9" s="73"/>
      <c r="G9" s="68"/>
      <c r="H9" s="74"/>
      <c r="I9" s="74"/>
      <c r="J9" s="75"/>
      <c r="K9" s="75"/>
    </row>
    <row r="10" spans="1:11" x14ac:dyDescent="0.25">
      <c r="A10" s="23">
        <v>1</v>
      </c>
      <c r="B10" s="24" t="s">
        <v>16</v>
      </c>
      <c r="C10" s="25">
        <f>+Volumestimater!E5</f>
        <v>195</v>
      </c>
      <c r="D10" s="26"/>
      <c r="E10" s="18"/>
      <c r="F10" s="26"/>
      <c r="G10" s="26"/>
      <c r="H10" s="20"/>
      <c r="I10" s="26"/>
      <c r="J10" s="27">
        <f>(C10*G10)*12</f>
        <v>0</v>
      </c>
      <c r="K10" s="27">
        <f>J10*6</f>
        <v>0</v>
      </c>
    </row>
    <row r="11" spans="1:11" x14ac:dyDescent="0.25">
      <c r="A11" s="23">
        <v>2</v>
      </c>
      <c r="B11" s="24" t="s">
        <v>17</v>
      </c>
      <c r="C11" s="25">
        <f>+Volumestimater!E6</f>
        <v>185</v>
      </c>
      <c r="D11" s="26"/>
      <c r="E11" s="18"/>
      <c r="F11" s="26"/>
      <c r="G11" s="26"/>
      <c r="H11" s="20"/>
      <c r="I11" s="26"/>
      <c r="J11" s="27">
        <f t="shared" ref="J11:J13" si="0">(C11*G11)*12</f>
        <v>0</v>
      </c>
      <c r="K11" s="27">
        <f t="shared" ref="K11:K14" si="1">J11*6</f>
        <v>0</v>
      </c>
    </row>
    <row r="12" spans="1:11" x14ac:dyDescent="0.25">
      <c r="A12" s="23">
        <v>3</v>
      </c>
      <c r="B12" s="24" t="s">
        <v>18</v>
      </c>
      <c r="C12" s="25">
        <f>+Volumestimater!E7</f>
        <v>105</v>
      </c>
      <c r="D12" s="26"/>
      <c r="E12" s="18"/>
      <c r="F12" s="26"/>
      <c r="G12" s="26"/>
      <c r="H12" s="20"/>
      <c r="I12" s="26"/>
      <c r="J12" s="27">
        <f t="shared" si="0"/>
        <v>0</v>
      </c>
      <c r="K12" s="27">
        <f t="shared" si="1"/>
        <v>0</v>
      </c>
    </row>
    <row r="13" spans="1:11" x14ac:dyDescent="0.25">
      <c r="A13" s="23">
        <v>4</v>
      </c>
      <c r="B13" s="24" t="s">
        <v>19</v>
      </c>
      <c r="C13" s="25">
        <f>+Volumestimater!E8</f>
        <v>85</v>
      </c>
      <c r="D13" s="26"/>
      <c r="E13" s="18"/>
      <c r="F13" s="26"/>
      <c r="G13" s="26"/>
      <c r="H13" s="20"/>
      <c r="I13" s="26"/>
      <c r="J13" s="27">
        <f t="shared" si="0"/>
        <v>0</v>
      </c>
      <c r="K13" s="27">
        <f t="shared" si="1"/>
        <v>0</v>
      </c>
    </row>
    <row r="14" spans="1:11" s="33" customFormat="1" x14ac:dyDescent="0.25">
      <c r="A14" s="77"/>
      <c r="B14" s="28" t="s">
        <v>20</v>
      </c>
      <c r="C14" s="29">
        <f>SUM(C10:C13)</f>
        <v>570</v>
      </c>
      <c r="D14" s="30"/>
      <c r="E14" s="31"/>
      <c r="F14" s="30"/>
      <c r="G14" s="30"/>
      <c r="H14" s="20"/>
      <c r="I14" s="30"/>
      <c r="J14" s="32">
        <f>SUM(J10:J13)</f>
        <v>0</v>
      </c>
      <c r="K14" s="32">
        <f t="shared" si="1"/>
        <v>0</v>
      </c>
    </row>
    <row r="15" spans="1:11" x14ac:dyDescent="0.25">
      <c r="A15" s="23"/>
      <c r="B15" s="34"/>
      <c r="C15" s="35"/>
      <c r="D15" s="26"/>
      <c r="E15" s="18"/>
      <c r="F15" s="26"/>
      <c r="G15" s="26"/>
      <c r="H15" s="20"/>
      <c r="I15" s="26"/>
      <c r="J15" s="27"/>
      <c r="K15" s="27"/>
    </row>
    <row r="16" spans="1:11" x14ac:dyDescent="0.25">
      <c r="A16" s="23">
        <v>5</v>
      </c>
      <c r="B16" s="24" t="s">
        <v>21</v>
      </c>
      <c r="C16" s="35">
        <f>+Volumestimater!K5</f>
        <v>390</v>
      </c>
      <c r="D16" s="26"/>
      <c r="E16" s="18"/>
      <c r="F16" s="26"/>
      <c r="G16" s="26"/>
      <c r="H16" s="20"/>
      <c r="I16" s="26"/>
      <c r="J16" s="27">
        <f>(C16*G16)</f>
        <v>0</v>
      </c>
      <c r="K16" s="27">
        <f>J16*6</f>
        <v>0</v>
      </c>
    </row>
    <row r="17" spans="1:11" x14ac:dyDescent="0.25">
      <c r="A17" s="23">
        <v>6</v>
      </c>
      <c r="B17" s="24" t="s">
        <v>22</v>
      </c>
      <c r="C17" s="35">
        <f>+Volumestimater!L5</f>
        <v>58.5</v>
      </c>
      <c r="D17" s="26"/>
      <c r="E17" s="18"/>
      <c r="F17" s="26"/>
      <c r="G17" s="26"/>
      <c r="H17" s="20"/>
      <c r="I17" s="26"/>
      <c r="J17" s="27">
        <f t="shared" ref="J17:J19" si="2">(C17*G17)</f>
        <v>0</v>
      </c>
      <c r="K17" s="27">
        <f>J17*6</f>
        <v>0</v>
      </c>
    </row>
    <row r="18" spans="1:11" x14ac:dyDescent="0.25">
      <c r="A18" s="23">
        <v>7</v>
      </c>
      <c r="B18" s="24" t="s">
        <v>23</v>
      </c>
      <c r="C18" s="35">
        <f>+C17</f>
        <v>58.5</v>
      </c>
      <c r="D18" s="26"/>
      <c r="E18" s="18"/>
      <c r="F18" s="26"/>
      <c r="G18" s="26"/>
      <c r="H18" s="20"/>
      <c r="I18" s="26"/>
      <c r="J18" s="27">
        <f t="shared" si="2"/>
        <v>0</v>
      </c>
      <c r="K18" s="27">
        <f>J18*6</f>
        <v>0</v>
      </c>
    </row>
    <row r="19" spans="1:11" x14ac:dyDescent="0.25">
      <c r="A19" s="23">
        <v>8</v>
      </c>
      <c r="B19" s="24" t="s">
        <v>24</v>
      </c>
      <c r="C19" s="35">
        <f>+C17</f>
        <v>58.5</v>
      </c>
      <c r="D19" s="26"/>
      <c r="E19" s="18"/>
      <c r="F19" s="26"/>
      <c r="G19" s="26"/>
      <c r="H19" s="20"/>
      <c r="I19" s="26"/>
      <c r="J19" s="27">
        <f t="shared" si="2"/>
        <v>0</v>
      </c>
      <c r="K19" s="27">
        <f t="shared" ref="K19" si="3">J19*6</f>
        <v>0</v>
      </c>
    </row>
    <row r="20" spans="1:11" x14ac:dyDescent="0.25">
      <c r="A20" s="23"/>
      <c r="B20" s="28" t="s">
        <v>20</v>
      </c>
      <c r="C20" s="29"/>
      <c r="D20" s="30"/>
      <c r="E20" s="31"/>
      <c r="F20" s="30"/>
      <c r="G20" s="30"/>
      <c r="H20" s="20"/>
      <c r="I20" s="30"/>
      <c r="J20" s="32">
        <f>SUM(J16:J19)</f>
        <v>0</v>
      </c>
      <c r="K20" s="32">
        <f>SUM(K16:K19)</f>
        <v>0</v>
      </c>
    </row>
    <row r="21" spans="1:11" x14ac:dyDescent="0.25">
      <c r="A21" s="23"/>
      <c r="B21" s="24"/>
      <c r="C21" s="35"/>
      <c r="D21" s="26"/>
      <c r="E21" s="18"/>
      <c r="F21" s="26"/>
      <c r="G21" s="26"/>
      <c r="H21" s="20"/>
      <c r="I21" s="26"/>
      <c r="J21" s="27"/>
      <c r="K21" s="27"/>
    </row>
    <row r="22" spans="1:11" x14ac:dyDescent="0.25">
      <c r="A22" s="23">
        <v>9</v>
      </c>
      <c r="B22" s="24" t="s">
        <v>25</v>
      </c>
      <c r="C22" s="35">
        <f>+Volumestimater!K6</f>
        <v>370</v>
      </c>
      <c r="D22" s="26"/>
      <c r="E22" s="18"/>
      <c r="F22" s="26"/>
      <c r="G22" s="26"/>
      <c r="H22" s="20"/>
      <c r="I22" s="26"/>
      <c r="J22" s="27">
        <f>(C22*G22)</f>
        <v>0</v>
      </c>
      <c r="K22" s="27">
        <f>J22*6</f>
        <v>0</v>
      </c>
    </row>
    <row r="23" spans="1:11" x14ac:dyDescent="0.25">
      <c r="A23" s="23">
        <v>10</v>
      </c>
      <c r="B23" s="24" t="s">
        <v>26</v>
      </c>
      <c r="C23" s="35">
        <f>+Volumestimater!L6</f>
        <v>55.5</v>
      </c>
      <c r="D23" s="26"/>
      <c r="E23" s="18"/>
      <c r="F23" s="26"/>
      <c r="G23" s="26"/>
      <c r="H23" s="20"/>
      <c r="I23" s="26"/>
      <c r="J23" s="27">
        <f t="shared" ref="J23:J25" si="4">(C23*G23)</f>
        <v>0</v>
      </c>
      <c r="K23" s="27">
        <f t="shared" ref="K23:K25" si="5">J23*6</f>
        <v>0</v>
      </c>
    </row>
    <row r="24" spans="1:11" x14ac:dyDescent="0.25">
      <c r="A24" s="23">
        <v>11</v>
      </c>
      <c r="B24" s="24" t="s">
        <v>27</v>
      </c>
      <c r="C24" s="35">
        <f>+C23</f>
        <v>55.5</v>
      </c>
      <c r="D24" s="26"/>
      <c r="E24" s="18"/>
      <c r="F24" s="26"/>
      <c r="G24" s="26"/>
      <c r="H24" s="20"/>
      <c r="I24" s="26"/>
      <c r="J24" s="27">
        <f t="shared" si="4"/>
        <v>0</v>
      </c>
      <c r="K24" s="27">
        <f t="shared" si="5"/>
        <v>0</v>
      </c>
    </row>
    <row r="25" spans="1:11" x14ac:dyDescent="0.25">
      <c r="A25" s="23">
        <v>12</v>
      </c>
      <c r="B25" s="24" t="s">
        <v>28</v>
      </c>
      <c r="C25" s="35">
        <f>+C23</f>
        <v>55.5</v>
      </c>
      <c r="D25" s="26"/>
      <c r="E25" s="18"/>
      <c r="F25" s="26"/>
      <c r="G25" s="26"/>
      <c r="H25" s="20"/>
      <c r="I25" s="26"/>
      <c r="J25" s="27">
        <f t="shared" si="4"/>
        <v>0</v>
      </c>
      <c r="K25" s="27">
        <f t="shared" si="5"/>
        <v>0</v>
      </c>
    </row>
    <row r="26" spans="1:11" x14ac:dyDescent="0.25">
      <c r="A26" s="23"/>
      <c r="B26" s="28" t="s">
        <v>20</v>
      </c>
      <c r="C26" s="29"/>
      <c r="D26" s="30"/>
      <c r="E26" s="31"/>
      <c r="F26" s="30"/>
      <c r="G26" s="30"/>
      <c r="H26" s="20"/>
      <c r="I26" s="30"/>
      <c r="J26" s="32">
        <f>SUM(J22:J25)</f>
        <v>0</v>
      </c>
      <c r="K26" s="32">
        <f>SUM(K22:K25)</f>
        <v>0</v>
      </c>
    </row>
    <row r="27" spans="1:11" x14ac:dyDescent="0.25">
      <c r="A27" s="23"/>
      <c r="B27" s="24"/>
      <c r="C27" s="35"/>
      <c r="D27" s="26"/>
      <c r="E27" s="18"/>
      <c r="F27" s="26"/>
      <c r="G27" s="26"/>
      <c r="H27" s="20"/>
      <c r="I27" s="26"/>
      <c r="J27" s="27"/>
      <c r="K27" s="27"/>
    </row>
    <row r="28" spans="1:11" x14ac:dyDescent="0.25">
      <c r="A28" s="23">
        <v>13</v>
      </c>
      <c r="B28" s="24" t="s">
        <v>29</v>
      </c>
      <c r="C28" s="35">
        <f>+Volumestimater!K7</f>
        <v>210</v>
      </c>
      <c r="D28" s="26"/>
      <c r="E28" s="18"/>
      <c r="F28" s="26"/>
      <c r="G28" s="26"/>
      <c r="H28" s="20"/>
      <c r="I28" s="26"/>
      <c r="J28" s="27">
        <f>(C28*G28)</f>
        <v>0</v>
      </c>
      <c r="K28" s="27">
        <f>J28*6</f>
        <v>0</v>
      </c>
    </row>
    <row r="29" spans="1:11" x14ac:dyDescent="0.25">
      <c r="A29" s="23">
        <v>14</v>
      </c>
      <c r="B29" s="24" t="s">
        <v>30</v>
      </c>
      <c r="C29" s="35">
        <f>+Volumestimater!L7</f>
        <v>31.5</v>
      </c>
      <c r="D29" s="26"/>
      <c r="E29" s="18"/>
      <c r="F29" s="26"/>
      <c r="G29" s="26"/>
      <c r="H29" s="20"/>
      <c r="I29" s="26"/>
      <c r="J29" s="27">
        <f t="shared" ref="J29:J31" si="6">(C29*G29)</f>
        <v>0</v>
      </c>
      <c r="K29" s="27">
        <f>J29*6</f>
        <v>0</v>
      </c>
    </row>
    <row r="30" spans="1:11" x14ac:dyDescent="0.25">
      <c r="A30" s="23">
        <v>15</v>
      </c>
      <c r="B30" s="24" t="s">
        <v>31</v>
      </c>
      <c r="C30" s="35">
        <f>+C29</f>
        <v>31.5</v>
      </c>
      <c r="D30" s="26"/>
      <c r="E30" s="18"/>
      <c r="F30" s="26"/>
      <c r="G30" s="26"/>
      <c r="H30" s="20"/>
      <c r="I30" s="26"/>
      <c r="J30" s="27">
        <f t="shared" si="6"/>
        <v>0</v>
      </c>
      <c r="K30" s="27">
        <f t="shared" ref="K30:K31" si="7">J30*6</f>
        <v>0</v>
      </c>
    </row>
    <row r="31" spans="1:11" x14ac:dyDescent="0.25">
      <c r="A31" s="23">
        <v>16</v>
      </c>
      <c r="B31" s="24" t="s">
        <v>32</v>
      </c>
      <c r="C31" s="35">
        <f>+C29</f>
        <v>31.5</v>
      </c>
      <c r="D31" s="26"/>
      <c r="E31" s="18"/>
      <c r="F31" s="26"/>
      <c r="G31" s="26"/>
      <c r="H31" s="20"/>
      <c r="I31" s="26"/>
      <c r="J31" s="27">
        <f t="shared" si="6"/>
        <v>0</v>
      </c>
      <c r="K31" s="27">
        <f t="shared" si="7"/>
        <v>0</v>
      </c>
    </row>
    <row r="32" spans="1:11" x14ac:dyDescent="0.25">
      <c r="A32" s="23"/>
      <c r="B32" s="28" t="s">
        <v>20</v>
      </c>
      <c r="C32" s="29"/>
      <c r="D32" s="30"/>
      <c r="E32" s="31"/>
      <c r="F32" s="30"/>
      <c r="G32" s="30"/>
      <c r="H32" s="20"/>
      <c r="I32" s="30"/>
      <c r="J32" s="32">
        <f>SUM(J28:J31)</f>
        <v>0</v>
      </c>
      <c r="K32" s="32">
        <f>SUM(K28:K31)</f>
        <v>0</v>
      </c>
    </row>
    <row r="33" spans="1:11" x14ac:dyDescent="0.25">
      <c r="A33" s="23"/>
      <c r="B33" s="24"/>
      <c r="C33" s="35"/>
      <c r="D33" s="26"/>
      <c r="E33" s="18"/>
      <c r="F33" s="26"/>
      <c r="G33" s="26"/>
      <c r="H33" s="20"/>
      <c r="I33" s="26"/>
      <c r="J33" s="27"/>
      <c r="K33" s="27"/>
    </row>
    <row r="34" spans="1:11" x14ac:dyDescent="0.25">
      <c r="A34" s="23">
        <v>17</v>
      </c>
      <c r="B34" s="24" t="s">
        <v>33</v>
      </c>
      <c r="C34" s="35">
        <f>+Volumestimater!K8</f>
        <v>170</v>
      </c>
      <c r="D34" s="26"/>
      <c r="E34" s="18"/>
      <c r="F34" s="26"/>
      <c r="G34" s="26"/>
      <c r="H34" s="20"/>
      <c r="I34" s="26"/>
      <c r="J34" s="27">
        <f>(C34*G34)</f>
        <v>0</v>
      </c>
      <c r="K34" s="27">
        <f>J34*6</f>
        <v>0</v>
      </c>
    </row>
    <row r="35" spans="1:11" x14ac:dyDescent="0.25">
      <c r="A35" s="23">
        <v>18</v>
      </c>
      <c r="B35" s="24" t="s">
        <v>34</v>
      </c>
      <c r="C35" s="35">
        <f>+Volumestimater!L8</f>
        <v>25.5</v>
      </c>
      <c r="D35" s="26"/>
      <c r="E35" s="18"/>
      <c r="F35" s="26"/>
      <c r="G35" s="26"/>
      <c r="H35" s="20"/>
      <c r="I35" s="26"/>
      <c r="J35" s="27">
        <f t="shared" ref="J35:J37" si="8">(C35*G35)</f>
        <v>0</v>
      </c>
      <c r="K35" s="27">
        <f>J35*6</f>
        <v>0</v>
      </c>
    </row>
    <row r="36" spans="1:11" x14ac:dyDescent="0.25">
      <c r="A36" s="23">
        <v>19</v>
      </c>
      <c r="B36" s="24" t="s">
        <v>35</v>
      </c>
      <c r="C36" s="35">
        <f>+C35</f>
        <v>25.5</v>
      </c>
      <c r="D36" s="26"/>
      <c r="E36" s="18"/>
      <c r="F36" s="26"/>
      <c r="G36" s="26"/>
      <c r="H36" s="20"/>
      <c r="I36" s="26"/>
      <c r="J36" s="27">
        <f t="shared" si="8"/>
        <v>0</v>
      </c>
      <c r="K36" s="27">
        <f t="shared" ref="K36:K38" si="9">J36*6</f>
        <v>0</v>
      </c>
    </row>
    <row r="37" spans="1:11" x14ac:dyDescent="0.25">
      <c r="A37" s="23">
        <v>20</v>
      </c>
      <c r="B37" s="24" t="s">
        <v>36</v>
      </c>
      <c r="C37" s="35">
        <f>+C35</f>
        <v>25.5</v>
      </c>
      <c r="D37" s="26"/>
      <c r="E37" s="36"/>
      <c r="F37" s="26"/>
      <c r="G37" s="26"/>
      <c r="H37" s="20"/>
      <c r="I37" s="26"/>
      <c r="J37" s="27">
        <f t="shared" si="8"/>
        <v>0</v>
      </c>
      <c r="K37" s="27">
        <f t="shared" si="9"/>
        <v>0</v>
      </c>
    </row>
    <row r="38" spans="1:11" s="33" customFormat="1" x14ac:dyDescent="0.25">
      <c r="A38" s="77"/>
      <c r="B38" s="28" t="s">
        <v>20</v>
      </c>
      <c r="C38" s="29"/>
      <c r="D38" s="30"/>
      <c r="E38" s="31"/>
      <c r="F38" s="30"/>
      <c r="G38" s="30"/>
      <c r="H38" s="20"/>
      <c r="I38" s="30"/>
      <c r="J38" s="32">
        <f>SUM(J34:J37)</f>
        <v>0</v>
      </c>
      <c r="K38" s="32">
        <f t="shared" si="9"/>
        <v>0</v>
      </c>
    </row>
    <row r="39" spans="1:11" x14ac:dyDescent="0.25">
      <c r="A39" s="23"/>
      <c r="B39" s="24"/>
      <c r="C39" s="24"/>
      <c r="D39" s="24"/>
      <c r="E39" s="24"/>
      <c r="F39" s="24"/>
      <c r="G39" s="24"/>
      <c r="H39" s="24"/>
      <c r="I39" s="24"/>
      <c r="J39" s="24"/>
      <c r="K39" s="24"/>
    </row>
    <row r="40" spans="1:11" x14ac:dyDescent="0.25">
      <c r="A40" s="23">
        <v>21</v>
      </c>
      <c r="B40" s="24" t="s">
        <v>37</v>
      </c>
      <c r="C40" s="35">
        <f>+Volumestimater!F9</f>
        <v>20</v>
      </c>
      <c r="D40" s="26"/>
      <c r="E40" s="18"/>
      <c r="F40" s="26"/>
      <c r="G40" s="26"/>
      <c r="H40" s="20"/>
      <c r="I40" s="26"/>
      <c r="J40" s="27">
        <f>(C40*G40)*12</f>
        <v>0</v>
      </c>
      <c r="K40" s="27">
        <f t="shared" ref="K40:K45" si="10">J40*6</f>
        <v>0</v>
      </c>
    </row>
    <row r="41" spans="1:11" x14ac:dyDescent="0.25">
      <c r="A41" s="23">
        <v>22</v>
      </c>
      <c r="B41" s="24" t="s">
        <v>38</v>
      </c>
      <c r="C41" s="35">
        <f>+Volumestimater!G9</f>
        <v>0</v>
      </c>
      <c r="D41" s="26"/>
      <c r="E41" s="18"/>
      <c r="F41" s="26"/>
      <c r="G41" s="26"/>
      <c r="H41" s="20"/>
      <c r="I41" s="26"/>
      <c r="J41" s="27">
        <f>(C41*G41)*12</f>
        <v>0</v>
      </c>
      <c r="K41" s="27">
        <f t="shared" si="10"/>
        <v>0</v>
      </c>
    </row>
    <row r="42" spans="1:11" x14ac:dyDescent="0.25">
      <c r="A42" s="23">
        <v>23</v>
      </c>
      <c r="B42" s="24" t="s">
        <v>39</v>
      </c>
      <c r="C42" s="35">
        <f>+Volumestimater!H9</f>
        <v>220</v>
      </c>
      <c r="D42" s="26"/>
      <c r="E42" s="18"/>
      <c r="F42" s="26"/>
      <c r="G42" s="26"/>
      <c r="H42" s="20"/>
      <c r="I42" s="26"/>
      <c r="J42" s="27">
        <f>(C42*G42)*12</f>
        <v>0</v>
      </c>
      <c r="K42" s="27">
        <f t="shared" si="10"/>
        <v>0</v>
      </c>
    </row>
    <row r="43" spans="1:11" x14ac:dyDescent="0.25">
      <c r="A43" s="23">
        <v>24</v>
      </c>
      <c r="B43" s="24" t="s">
        <v>40</v>
      </c>
      <c r="C43" s="35">
        <f>+Volumestimater!I9</f>
        <v>85</v>
      </c>
      <c r="D43" s="26"/>
      <c r="E43" s="18"/>
      <c r="F43" s="26"/>
      <c r="G43" s="26"/>
      <c r="H43" s="20"/>
      <c r="I43" s="26"/>
      <c r="J43" s="27">
        <f>(C43*G43)*12</f>
        <v>0</v>
      </c>
      <c r="K43" s="27">
        <f t="shared" si="10"/>
        <v>0</v>
      </c>
    </row>
    <row r="44" spans="1:11" x14ac:dyDescent="0.25">
      <c r="A44" s="23">
        <v>25</v>
      </c>
      <c r="B44" s="24" t="s">
        <v>41</v>
      </c>
      <c r="C44" s="35">
        <f>+Volumestimater!J9</f>
        <v>30</v>
      </c>
      <c r="D44" s="26"/>
      <c r="E44" s="18"/>
      <c r="F44" s="26"/>
      <c r="G44" s="26"/>
      <c r="H44" s="20"/>
      <c r="I44" s="26"/>
      <c r="J44" s="27">
        <f>(C44*G44)*12</f>
        <v>0</v>
      </c>
      <c r="K44" s="27">
        <f t="shared" si="10"/>
        <v>0</v>
      </c>
    </row>
    <row r="45" spans="1:11" s="33" customFormat="1" x14ac:dyDescent="0.25">
      <c r="A45" s="77"/>
      <c r="B45" s="28" t="s">
        <v>20</v>
      </c>
      <c r="C45" s="29"/>
      <c r="D45" s="30"/>
      <c r="E45" s="31"/>
      <c r="F45" s="30"/>
      <c r="G45" s="30"/>
      <c r="H45" s="20"/>
      <c r="I45" s="30"/>
      <c r="J45" s="32">
        <f>SUM(J40:J44)</f>
        <v>0</v>
      </c>
      <c r="K45" s="32">
        <f t="shared" si="10"/>
        <v>0</v>
      </c>
    </row>
    <row r="46" spans="1:11" s="33" customFormat="1" x14ac:dyDescent="0.25">
      <c r="A46" s="77"/>
      <c r="B46" s="28"/>
      <c r="C46" s="29"/>
      <c r="D46" s="30"/>
      <c r="E46" s="31"/>
      <c r="F46" s="30"/>
      <c r="G46" s="30"/>
      <c r="H46" s="20"/>
      <c r="I46" s="30"/>
      <c r="J46" s="32"/>
      <c r="K46" s="32"/>
    </row>
    <row r="47" spans="1:11" s="33" customFormat="1" x14ac:dyDescent="0.25">
      <c r="A47" s="60"/>
      <c r="B47" s="61" t="s">
        <v>42</v>
      </c>
      <c r="C47" s="62"/>
      <c r="D47" s="63"/>
      <c r="E47" s="64"/>
      <c r="F47" s="63"/>
      <c r="G47" s="63"/>
      <c r="H47" s="65"/>
      <c r="I47" s="63"/>
      <c r="J47" s="66">
        <f>+J14+J20+J26+J32+J38+J45</f>
        <v>0</v>
      </c>
      <c r="K47" s="66">
        <f>+K14+K20+K26+K32+K38+K45</f>
        <v>0</v>
      </c>
    </row>
    <row r="48" spans="1:11" s="33" customFormat="1" ht="26.25" x14ac:dyDescent="0.25">
      <c r="A48" s="60"/>
      <c r="B48" s="61" t="s">
        <v>43</v>
      </c>
      <c r="C48" s="62"/>
      <c r="D48" s="63"/>
      <c r="E48" s="64"/>
      <c r="F48" s="63"/>
      <c r="G48" s="63"/>
      <c r="H48" s="65"/>
      <c r="I48" s="63"/>
      <c r="J48" s="66"/>
      <c r="K48" s="66"/>
    </row>
    <row r="49" spans="1:11" x14ac:dyDescent="0.25">
      <c r="A49" s="23"/>
      <c r="B49" s="24"/>
      <c r="C49" s="35"/>
      <c r="D49" s="26"/>
      <c r="E49" s="18"/>
      <c r="F49" s="26"/>
      <c r="G49" s="26"/>
      <c r="H49" s="20"/>
      <c r="I49" s="26"/>
      <c r="J49" s="27"/>
      <c r="K49" s="27"/>
    </row>
    <row r="50" spans="1:11" x14ac:dyDescent="0.25">
      <c r="A50" s="23"/>
      <c r="B50" s="24"/>
      <c r="C50" s="25"/>
      <c r="D50" s="26"/>
      <c r="E50" s="18"/>
      <c r="F50" s="26"/>
      <c r="G50" s="26"/>
      <c r="H50" s="20"/>
      <c r="I50" s="26"/>
      <c r="J50" s="27"/>
      <c r="K50" s="27"/>
    </row>
    <row r="51" spans="1:11" x14ac:dyDescent="0.25">
      <c r="A51" s="23"/>
      <c r="B51" s="24"/>
      <c r="C51" s="35"/>
      <c r="D51" s="26"/>
      <c r="E51" s="18"/>
      <c r="F51" s="26"/>
      <c r="G51" s="26"/>
      <c r="H51" s="20"/>
      <c r="I51" s="26"/>
      <c r="J51" s="27"/>
      <c r="K51" s="27"/>
    </row>
    <row r="52" spans="1:11" x14ac:dyDescent="0.25">
      <c r="A52" s="23">
        <v>46</v>
      </c>
      <c r="B52" s="57" t="s">
        <v>47</v>
      </c>
      <c r="C52" s="24">
        <v>2000</v>
      </c>
      <c r="D52" s="24"/>
      <c r="E52" s="24"/>
      <c r="F52" s="24"/>
      <c r="G52" s="24"/>
      <c r="H52" s="24"/>
      <c r="I52" s="24"/>
      <c r="J52" s="24">
        <f>(C52*G52)</f>
        <v>0</v>
      </c>
      <c r="K52" s="24">
        <f t="shared" ref="K52:K55" si="11">J52*6</f>
        <v>0</v>
      </c>
    </row>
    <row r="53" spans="1:11" x14ac:dyDescent="0.25">
      <c r="A53" s="37">
        <v>47</v>
      </c>
      <c r="B53" s="58" t="s">
        <v>48</v>
      </c>
      <c r="C53" s="38">
        <v>1000</v>
      </c>
      <c r="D53" s="38"/>
      <c r="E53" s="38"/>
      <c r="F53" s="38"/>
      <c r="G53" s="38"/>
      <c r="H53" s="38"/>
      <c r="I53" s="38"/>
      <c r="J53" s="38">
        <f>(C53*G53)</f>
        <v>0</v>
      </c>
      <c r="K53" s="38">
        <f t="shared" si="11"/>
        <v>0</v>
      </c>
    </row>
    <row r="54" spans="1:11" x14ac:dyDescent="0.25">
      <c r="A54" s="39"/>
      <c r="B54" s="40"/>
      <c r="C54" s="40"/>
      <c r="D54" s="40"/>
      <c r="E54" s="40"/>
      <c r="F54" s="40"/>
      <c r="G54" s="40"/>
      <c r="H54" s="40"/>
      <c r="I54" s="40"/>
      <c r="J54" s="40"/>
      <c r="K54" s="40"/>
    </row>
    <row r="55" spans="1:11" s="33" customFormat="1" ht="17.25" customHeight="1" x14ac:dyDescent="0.25">
      <c r="A55" s="41"/>
      <c r="B55" s="67" t="s">
        <v>49</v>
      </c>
      <c r="C55" s="42"/>
      <c r="D55" s="42"/>
      <c r="E55" s="42"/>
      <c r="F55" s="42"/>
      <c r="G55" s="42"/>
      <c r="H55" s="42"/>
      <c r="I55" s="42"/>
      <c r="J55" s="42">
        <f t="shared" ref="J55" si="12">(C55*G55)*12</f>
        <v>0</v>
      </c>
      <c r="K55" s="42">
        <f t="shared" si="11"/>
        <v>0</v>
      </c>
    </row>
    <row r="57" spans="1:11" s="33" customFormat="1" x14ac:dyDescent="0.25">
      <c r="B57" s="56" t="s">
        <v>50</v>
      </c>
      <c r="C57" s="56"/>
      <c r="D57" s="56"/>
      <c r="E57" s="56"/>
      <c r="F57" s="56"/>
      <c r="G57" s="56"/>
      <c r="H57" s="56"/>
    </row>
    <row r="58" spans="1:11" x14ac:dyDescent="0.25">
      <c r="B58" s="89" t="s">
        <v>64</v>
      </c>
      <c r="C58" s="89"/>
      <c r="D58" s="89"/>
      <c r="E58" s="89"/>
      <c r="F58" s="89"/>
      <c r="G58" s="89"/>
      <c r="H58" s="89"/>
      <c r="I58" s="59"/>
    </row>
    <row r="59" spans="1:11" x14ac:dyDescent="0.25">
      <c r="B59" s="79" t="s">
        <v>51</v>
      </c>
      <c r="C59" s="79"/>
      <c r="D59" s="79"/>
      <c r="E59" s="79"/>
      <c r="F59" s="79"/>
      <c r="G59" s="79"/>
      <c r="H59" s="79"/>
    </row>
    <row r="60" spans="1:11" x14ac:dyDescent="0.25">
      <c r="B60" s="79" t="s">
        <v>52</v>
      </c>
      <c r="C60" s="79"/>
      <c r="D60" s="79"/>
      <c r="E60" s="79"/>
      <c r="F60" s="79"/>
      <c r="G60" s="79"/>
      <c r="H60" s="79"/>
    </row>
  </sheetData>
  <mergeCells count="7">
    <mergeCell ref="B60:H60"/>
    <mergeCell ref="B59:H59"/>
    <mergeCell ref="A3:K3"/>
    <mergeCell ref="A4:C4"/>
    <mergeCell ref="D4:I4"/>
    <mergeCell ref="D5:I5"/>
    <mergeCell ref="B58:H58"/>
  </mergeCells>
  <dataValidations disablePrompts="1" count="1">
    <dataValidation operator="greaterThan" allowBlank="1" errorTitle="Ugyldig verdi" promptTitle="Pris til Forsyningssenteret" prompt="Pris når HSØs Forsyningssenter kjøper varen fra leverandør" sqref="G6:G9" xr:uid="{6104F73F-6BDE-40F9-9C10-C758D91D7DB2}"/>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43031-983B-4A73-AFFA-8967B236A155}">
  <sheetPr>
    <tabColor rgb="FF92D050"/>
  </sheetPr>
  <dimension ref="A1:K94"/>
  <sheetViews>
    <sheetView topLeftCell="A76" workbookViewId="0">
      <selection activeCell="B92" sqref="B92:H92"/>
    </sheetView>
  </sheetViews>
  <sheetFormatPr defaultColWidth="11.42578125" defaultRowHeight="15" x14ac:dyDescent="0.25"/>
  <cols>
    <col min="1" max="1" width="4" customWidth="1"/>
    <col min="2" max="2" width="52.85546875" customWidth="1"/>
    <col min="3" max="3" width="10.5703125" customWidth="1"/>
    <col min="4" max="4" width="15.7109375" bestFit="1" customWidth="1"/>
    <col min="5" max="6" width="25.7109375" customWidth="1"/>
    <col min="7" max="7" width="12.140625" customWidth="1"/>
    <col min="8" max="9" width="20" customWidth="1"/>
    <col min="10" max="10" width="23.28515625" customWidth="1"/>
    <col min="11" max="11" width="21.140625" customWidth="1"/>
  </cols>
  <sheetData>
    <row r="1" spans="1:11" s="3" customFormat="1" ht="23.25" x14ac:dyDescent="0.25">
      <c r="A1" s="1" t="s">
        <v>0</v>
      </c>
      <c r="B1" s="2"/>
      <c r="C1" s="2"/>
      <c r="D1" s="2"/>
      <c r="E1" s="2"/>
      <c r="F1" s="2"/>
      <c r="G1" s="2"/>
      <c r="H1" s="2"/>
      <c r="I1" s="2"/>
      <c r="J1" s="2"/>
      <c r="K1" s="2"/>
    </row>
    <row r="2" spans="1:11" s="3" customFormat="1" ht="23.25" x14ac:dyDescent="0.25">
      <c r="A2" s="4"/>
      <c r="B2" s="5"/>
      <c r="C2" s="5"/>
      <c r="D2" s="5"/>
      <c r="E2" s="5"/>
      <c r="F2" s="5"/>
      <c r="G2" s="5"/>
      <c r="H2" s="5"/>
      <c r="I2" s="5"/>
      <c r="J2" s="5"/>
      <c r="K2" s="5"/>
    </row>
    <row r="3" spans="1:11" s="3" customFormat="1" ht="119.25" customHeight="1" x14ac:dyDescent="0.25">
      <c r="A3" s="80" t="s">
        <v>1</v>
      </c>
      <c r="B3" s="81"/>
      <c r="C3" s="81"/>
      <c r="D3" s="81"/>
      <c r="E3" s="81"/>
      <c r="F3" s="81"/>
      <c r="G3" s="81"/>
      <c r="H3" s="81"/>
      <c r="I3" s="81"/>
      <c r="J3" s="81"/>
      <c r="K3" s="81"/>
    </row>
    <row r="4" spans="1:11" s="3" customFormat="1" ht="27" customHeight="1" x14ac:dyDescent="0.25">
      <c r="A4" s="82" t="s">
        <v>2</v>
      </c>
      <c r="B4" s="82"/>
      <c r="C4" s="82"/>
      <c r="D4" s="83"/>
      <c r="E4" s="84"/>
      <c r="F4" s="84"/>
      <c r="G4" s="84"/>
      <c r="H4" s="84"/>
      <c r="I4" s="85"/>
      <c r="J4" s="6"/>
      <c r="K4" s="7"/>
    </row>
    <row r="5" spans="1:11" s="3" customFormat="1" ht="27" customHeight="1" x14ac:dyDescent="0.25">
      <c r="A5" s="8"/>
      <c r="B5" s="9"/>
      <c r="C5" s="9"/>
      <c r="D5" s="86" t="s">
        <v>3</v>
      </c>
      <c r="E5" s="87"/>
      <c r="F5" s="87"/>
      <c r="G5" s="87"/>
      <c r="H5" s="87"/>
      <c r="I5" s="88"/>
      <c r="J5" s="10"/>
      <c r="K5" s="11"/>
    </row>
    <row r="6" spans="1:11" s="3" customFormat="1" ht="60" customHeight="1" x14ac:dyDescent="0.25">
      <c r="A6" s="12" t="s">
        <v>4</v>
      </c>
      <c r="B6" s="12" t="s">
        <v>5</v>
      </c>
      <c r="C6" s="12" t="s">
        <v>6</v>
      </c>
      <c r="D6" s="13" t="s">
        <v>7</v>
      </c>
      <c r="E6" s="13" t="s">
        <v>8</v>
      </c>
      <c r="F6" s="13" t="s">
        <v>9</v>
      </c>
      <c r="G6" s="14" t="s">
        <v>10</v>
      </c>
      <c r="H6" s="14" t="s">
        <v>11</v>
      </c>
      <c r="I6" s="14" t="s">
        <v>12</v>
      </c>
      <c r="J6" s="15" t="s">
        <v>13</v>
      </c>
      <c r="K6" s="15" t="s">
        <v>14</v>
      </c>
    </row>
    <row r="7" spans="1:11" x14ac:dyDescent="0.25">
      <c r="A7" s="16"/>
      <c r="B7" s="16"/>
      <c r="C7" s="16"/>
      <c r="D7" s="17"/>
      <c r="E7" s="18"/>
      <c r="F7" s="19"/>
      <c r="G7" s="20"/>
      <c r="H7" s="21"/>
      <c r="I7" s="21"/>
      <c r="J7" s="22"/>
      <c r="K7" s="22"/>
    </row>
    <row r="8" spans="1:11" s="76" customFormat="1" x14ac:dyDescent="0.25">
      <c r="A8" s="69"/>
      <c r="B8" s="70" t="s">
        <v>15</v>
      </c>
      <c r="C8" s="69"/>
      <c r="D8" s="71"/>
      <c r="E8" s="72"/>
      <c r="F8" s="73"/>
      <c r="G8" s="68"/>
      <c r="H8" s="74"/>
      <c r="I8" s="74"/>
      <c r="J8" s="75"/>
      <c r="K8" s="75"/>
    </row>
    <row r="9" spans="1:11" s="76" customFormat="1" x14ac:dyDescent="0.25">
      <c r="A9" s="69"/>
      <c r="B9" s="70"/>
      <c r="C9" s="69"/>
      <c r="D9" s="71"/>
      <c r="E9" s="72"/>
      <c r="F9" s="73"/>
      <c r="G9" s="68"/>
      <c r="H9" s="74"/>
      <c r="I9" s="74"/>
      <c r="J9" s="75"/>
      <c r="K9" s="75"/>
    </row>
    <row r="10" spans="1:11" x14ac:dyDescent="0.25">
      <c r="A10" s="23">
        <v>1</v>
      </c>
      <c r="B10" s="24" t="s">
        <v>16</v>
      </c>
      <c r="C10" s="25">
        <f>+Volumestimater!E5</f>
        <v>195</v>
      </c>
      <c r="D10" s="26"/>
      <c r="E10" s="18"/>
      <c r="F10" s="26"/>
      <c r="G10" s="26"/>
      <c r="H10" s="20"/>
      <c r="I10" s="26"/>
      <c r="J10" s="27">
        <f>(C10*G10)*12</f>
        <v>0</v>
      </c>
      <c r="K10" s="27">
        <f>J10*6</f>
        <v>0</v>
      </c>
    </row>
    <row r="11" spans="1:11" x14ac:dyDescent="0.25">
      <c r="A11" s="23">
        <v>2</v>
      </c>
      <c r="B11" s="24" t="s">
        <v>17</v>
      </c>
      <c r="C11" s="25">
        <f>+Volumestimater!E6</f>
        <v>185</v>
      </c>
      <c r="D11" s="26"/>
      <c r="E11" s="18"/>
      <c r="F11" s="26"/>
      <c r="G11" s="26"/>
      <c r="H11" s="20"/>
      <c r="I11" s="26"/>
      <c r="J11" s="27">
        <f t="shared" ref="J11:J13" si="0">(C11*G11)*12</f>
        <v>0</v>
      </c>
      <c r="K11" s="27">
        <f t="shared" ref="K11:K14" si="1">J11*6</f>
        <v>0</v>
      </c>
    </row>
    <row r="12" spans="1:11" x14ac:dyDescent="0.25">
      <c r="A12" s="23">
        <v>3</v>
      </c>
      <c r="B12" s="24" t="s">
        <v>18</v>
      </c>
      <c r="C12" s="25">
        <f>+Volumestimater!E7</f>
        <v>105</v>
      </c>
      <c r="D12" s="26"/>
      <c r="E12" s="18"/>
      <c r="F12" s="26"/>
      <c r="G12" s="26"/>
      <c r="H12" s="20"/>
      <c r="I12" s="26"/>
      <c r="J12" s="27">
        <f t="shared" si="0"/>
        <v>0</v>
      </c>
      <c r="K12" s="27">
        <f t="shared" si="1"/>
        <v>0</v>
      </c>
    </row>
    <row r="13" spans="1:11" x14ac:dyDescent="0.25">
      <c r="A13" s="23">
        <v>4</v>
      </c>
      <c r="B13" s="24" t="s">
        <v>19</v>
      </c>
      <c r="C13" s="25">
        <f>+Volumestimater!E8</f>
        <v>85</v>
      </c>
      <c r="D13" s="26"/>
      <c r="E13" s="18"/>
      <c r="F13" s="26"/>
      <c r="G13" s="26"/>
      <c r="H13" s="20"/>
      <c r="I13" s="26"/>
      <c r="J13" s="27">
        <f t="shared" si="0"/>
        <v>0</v>
      </c>
      <c r="K13" s="27">
        <f t="shared" si="1"/>
        <v>0</v>
      </c>
    </row>
    <row r="14" spans="1:11" s="33" customFormat="1" x14ac:dyDescent="0.25">
      <c r="A14" s="78"/>
      <c r="B14" s="28" t="s">
        <v>20</v>
      </c>
      <c r="C14" s="29">
        <f>SUM(C10:C13)</f>
        <v>570</v>
      </c>
      <c r="D14" s="30"/>
      <c r="E14" s="31"/>
      <c r="F14" s="30"/>
      <c r="G14" s="30"/>
      <c r="H14" s="20"/>
      <c r="I14" s="30"/>
      <c r="J14" s="32">
        <f>SUM(J10:J13)</f>
        <v>0</v>
      </c>
      <c r="K14" s="32">
        <f t="shared" si="1"/>
        <v>0</v>
      </c>
    </row>
    <row r="15" spans="1:11" x14ac:dyDescent="0.25">
      <c r="A15" s="23"/>
      <c r="B15" s="34"/>
      <c r="C15" s="35"/>
      <c r="D15" s="26"/>
      <c r="E15" s="18"/>
      <c r="F15" s="26"/>
      <c r="G15" s="26"/>
      <c r="H15" s="20"/>
      <c r="I15" s="26"/>
      <c r="J15" s="27"/>
      <c r="K15" s="27"/>
    </row>
    <row r="16" spans="1:11" x14ac:dyDescent="0.25">
      <c r="A16" s="23">
        <v>5</v>
      </c>
      <c r="B16" s="24" t="s">
        <v>21</v>
      </c>
      <c r="C16" s="35">
        <f>+Volumestimater!K5</f>
        <v>390</v>
      </c>
      <c r="D16" s="26"/>
      <c r="E16" s="18"/>
      <c r="F16" s="26"/>
      <c r="G16" s="26"/>
      <c r="H16" s="20"/>
      <c r="I16" s="26"/>
      <c r="J16" s="27">
        <f>(C16*G16)</f>
        <v>0</v>
      </c>
      <c r="K16" s="27">
        <f>J16*6</f>
        <v>0</v>
      </c>
    </row>
    <row r="17" spans="1:11" x14ac:dyDescent="0.25">
      <c r="A17" s="23">
        <v>6</v>
      </c>
      <c r="B17" s="24" t="s">
        <v>22</v>
      </c>
      <c r="C17" s="35">
        <f>+Volumestimater!L5</f>
        <v>58.5</v>
      </c>
      <c r="D17" s="26"/>
      <c r="E17" s="18"/>
      <c r="F17" s="26"/>
      <c r="G17" s="26"/>
      <c r="H17" s="20"/>
      <c r="I17" s="26"/>
      <c r="J17" s="27">
        <f t="shared" ref="J17:J19" si="2">(C17*G17)</f>
        <v>0</v>
      </c>
      <c r="K17" s="27">
        <f>J17*6</f>
        <v>0</v>
      </c>
    </row>
    <row r="18" spans="1:11" x14ac:dyDescent="0.25">
      <c r="A18" s="23">
        <v>7</v>
      </c>
      <c r="B18" s="24" t="s">
        <v>23</v>
      </c>
      <c r="C18" s="35">
        <f>+C17</f>
        <v>58.5</v>
      </c>
      <c r="D18" s="26"/>
      <c r="E18" s="18"/>
      <c r="F18" s="26"/>
      <c r="G18" s="26"/>
      <c r="H18" s="20"/>
      <c r="I18" s="26"/>
      <c r="J18" s="27">
        <f t="shared" si="2"/>
        <v>0</v>
      </c>
      <c r="K18" s="27">
        <f>J18*6</f>
        <v>0</v>
      </c>
    </row>
    <row r="19" spans="1:11" x14ac:dyDescent="0.25">
      <c r="A19" s="23">
        <v>8</v>
      </c>
      <c r="B19" s="24" t="s">
        <v>24</v>
      </c>
      <c r="C19" s="35">
        <f>+C17</f>
        <v>58.5</v>
      </c>
      <c r="D19" s="26"/>
      <c r="E19" s="18"/>
      <c r="F19" s="26"/>
      <c r="G19" s="26"/>
      <c r="H19" s="20"/>
      <c r="I19" s="26"/>
      <c r="J19" s="27">
        <f t="shared" si="2"/>
        <v>0</v>
      </c>
      <c r="K19" s="27">
        <f t="shared" ref="K19" si="3">J19*6</f>
        <v>0</v>
      </c>
    </row>
    <row r="20" spans="1:11" x14ac:dyDescent="0.25">
      <c r="A20" s="23"/>
      <c r="B20" s="28" t="s">
        <v>20</v>
      </c>
      <c r="C20" s="29"/>
      <c r="D20" s="30"/>
      <c r="E20" s="31"/>
      <c r="F20" s="30"/>
      <c r="G20" s="30"/>
      <c r="H20" s="20"/>
      <c r="I20" s="30"/>
      <c r="J20" s="32">
        <f>SUM(J16:J19)</f>
        <v>0</v>
      </c>
      <c r="K20" s="32">
        <f>SUM(K16:K19)</f>
        <v>0</v>
      </c>
    </row>
    <row r="21" spans="1:11" x14ac:dyDescent="0.25">
      <c r="A21" s="23"/>
      <c r="B21" s="24"/>
      <c r="C21" s="35"/>
      <c r="D21" s="26"/>
      <c r="E21" s="18"/>
      <c r="F21" s="26"/>
      <c r="G21" s="26"/>
      <c r="H21" s="20"/>
      <c r="I21" s="26"/>
      <c r="J21" s="27"/>
      <c r="K21" s="27"/>
    </row>
    <row r="22" spans="1:11" x14ac:dyDescent="0.25">
      <c r="A22" s="23">
        <v>9</v>
      </c>
      <c r="B22" s="24" t="s">
        <v>25</v>
      </c>
      <c r="C22" s="35">
        <f>+Volumestimater!K6</f>
        <v>370</v>
      </c>
      <c r="D22" s="26"/>
      <c r="E22" s="18"/>
      <c r="F22" s="26"/>
      <c r="G22" s="26"/>
      <c r="H22" s="20"/>
      <c r="I22" s="26"/>
      <c r="J22" s="27">
        <f>(C22*G22)</f>
        <v>0</v>
      </c>
      <c r="K22" s="27">
        <f>J22*6</f>
        <v>0</v>
      </c>
    </row>
    <row r="23" spans="1:11" x14ac:dyDescent="0.25">
      <c r="A23" s="23">
        <v>10</v>
      </c>
      <c r="B23" s="24" t="s">
        <v>26</v>
      </c>
      <c r="C23" s="35">
        <f>+Volumestimater!L6</f>
        <v>55.5</v>
      </c>
      <c r="D23" s="26"/>
      <c r="E23" s="18"/>
      <c r="F23" s="26"/>
      <c r="G23" s="26"/>
      <c r="H23" s="20"/>
      <c r="I23" s="26"/>
      <c r="J23" s="27">
        <f t="shared" ref="J23:J25" si="4">(C23*G23)</f>
        <v>0</v>
      </c>
      <c r="K23" s="27">
        <f t="shared" ref="K23:K25" si="5">J23*6</f>
        <v>0</v>
      </c>
    </row>
    <row r="24" spans="1:11" x14ac:dyDescent="0.25">
      <c r="A24" s="23">
        <v>11</v>
      </c>
      <c r="B24" s="24" t="s">
        <v>27</v>
      </c>
      <c r="C24" s="35">
        <f>+C23</f>
        <v>55.5</v>
      </c>
      <c r="D24" s="26"/>
      <c r="E24" s="18"/>
      <c r="F24" s="26"/>
      <c r="G24" s="26"/>
      <c r="H24" s="20"/>
      <c r="I24" s="26"/>
      <c r="J24" s="27">
        <f t="shared" si="4"/>
        <v>0</v>
      </c>
      <c r="K24" s="27">
        <f t="shared" si="5"/>
        <v>0</v>
      </c>
    </row>
    <row r="25" spans="1:11" x14ac:dyDescent="0.25">
      <c r="A25" s="23">
        <v>12</v>
      </c>
      <c r="B25" s="24" t="s">
        <v>28</v>
      </c>
      <c r="C25" s="35">
        <f>+C23</f>
        <v>55.5</v>
      </c>
      <c r="D25" s="26"/>
      <c r="E25" s="18"/>
      <c r="F25" s="26"/>
      <c r="G25" s="26"/>
      <c r="H25" s="20"/>
      <c r="I25" s="26"/>
      <c r="J25" s="27">
        <f t="shared" si="4"/>
        <v>0</v>
      </c>
      <c r="K25" s="27">
        <f t="shared" si="5"/>
        <v>0</v>
      </c>
    </row>
    <row r="26" spans="1:11" x14ac:dyDescent="0.25">
      <c r="A26" s="23"/>
      <c r="B26" s="28" t="s">
        <v>20</v>
      </c>
      <c r="C26" s="29"/>
      <c r="D26" s="30"/>
      <c r="E26" s="31"/>
      <c r="F26" s="30"/>
      <c r="G26" s="30"/>
      <c r="H26" s="20"/>
      <c r="I26" s="30"/>
      <c r="J26" s="32">
        <f>SUM(J22:J25)</f>
        <v>0</v>
      </c>
      <c r="K26" s="32">
        <f>SUM(K22:K25)</f>
        <v>0</v>
      </c>
    </row>
    <row r="27" spans="1:11" x14ac:dyDescent="0.25">
      <c r="A27" s="23"/>
      <c r="B27" s="24"/>
      <c r="C27" s="35"/>
      <c r="D27" s="26"/>
      <c r="E27" s="18"/>
      <c r="F27" s="26"/>
      <c r="G27" s="26"/>
      <c r="H27" s="20"/>
      <c r="I27" s="26"/>
      <c r="J27" s="27"/>
      <c r="K27" s="27"/>
    </row>
    <row r="28" spans="1:11" x14ac:dyDescent="0.25">
      <c r="A28" s="23">
        <v>13</v>
      </c>
      <c r="B28" s="24" t="s">
        <v>29</v>
      </c>
      <c r="C28" s="35">
        <f>+Volumestimater!K7</f>
        <v>210</v>
      </c>
      <c r="D28" s="26"/>
      <c r="E28" s="18"/>
      <c r="F28" s="26"/>
      <c r="G28" s="26"/>
      <c r="H28" s="20"/>
      <c r="I28" s="26"/>
      <c r="J28" s="27">
        <f>(C28*G28)</f>
        <v>0</v>
      </c>
      <c r="K28" s="27">
        <f>J28*6</f>
        <v>0</v>
      </c>
    </row>
    <row r="29" spans="1:11" x14ac:dyDescent="0.25">
      <c r="A29" s="23">
        <v>14</v>
      </c>
      <c r="B29" s="24" t="s">
        <v>30</v>
      </c>
      <c r="C29" s="35">
        <f>+Volumestimater!L7</f>
        <v>31.5</v>
      </c>
      <c r="D29" s="26"/>
      <c r="E29" s="18"/>
      <c r="F29" s="26"/>
      <c r="G29" s="26"/>
      <c r="H29" s="20"/>
      <c r="I29" s="26"/>
      <c r="J29" s="27">
        <f t="shared" ref="J29:J31" si="6">(C29*G29)</f>
        <v>0</v>
      </c>
      <c r="K29" s="27">
        <f>J29*6</f>
        <v>0</v>
      </c>
    </row>
    <row r="30" spans="1:11" x14ac:dyDescent="0.25">
      <c r="A30" s="23">
        <v>15</v>
      </c>
      <c r="B30" s="24" t="s">
        <v>31</v>
      </c>
      <c r="C30" s="35">
        <f>+C29</f>
        <v>31.5</v>
      </c>
      <c r="D30" s="26"/>
      <c r="E30" s="18"/>
      <c r="F30" s="26"/>
      <c r="G30" s="26"/>
      <c r="H30" s="20"/>
      <c r="I30" s="26"/>
      <c r="J30" s="27">
        <f t="shared" si="6"/>
        <v>0</v>
      </c>
      <c r="K30" s="27">
        <f t="shared" ref="K30:K31" si="7">J30*6</f>
        <v>0</v>
      </c>
    </row>
    <row r="31" spans="1:11" x14ac:dyDescent="0.25">
      <c r="A31" s="23">
        <v>16</v>
      </c>
      <c r="B31" s="24" t="s">
        <v>32</v>
      </c>
      <c r="C31" s="35">
        <f>+C29</f>
        <v>31.5</v>
      </c>
      <c r="D31" s="26"/>
      <c r="E31" s="18"/>
      <c r="F31" s="26"/>
      <c r="G31" s="26"/>
      <c r="H31" s="20"/>
      <c r="I31" s="26"/>
      <c r="J31" s="27">
        <f t="shared" si="6"/>
        <v>0</v>
      </c>
      <c r="K31" s="27">
        <f t="shared" si="7"/>
        <v>0</v>
      </c>
    </row>
    <row r="32" spans="1:11" x14ac:dyDescent="0.25">
      <c r="A32" s="23"/>
      <c r="B32" s="28" t="s">
        <v>20</v>
      </c>
      <c r="C32" s="29"/>
      <c r="D32" s="30"/>
      <c r="E32" s="31"/>
      <c r="F32" s="30"/>
      <c r="G32" s="30"/>
      <c r="H32" s="20"/>
      <c r="I32" s="30"/>
      <c r="J32" s="32">
        <f>SUM(J28:J31)</f>
        <v>0</v>
      </c>
      <c r="K32" s="32">
        <f>SUM(K28:K31)</f>
        <v>0</v>
      </c>
    </row>
    <row r="33" spans="1:11" x14ac:dyDescent="0.25">
      <c r="A33" s="23"/>
      <c r="B33" s="24"/>
      <c r="C33" s="35"/>
      <c r="D33" s="26"/>
      <c r="E33" s="18"/>
      <c r="F33" s="26"/>
      <c r="G33" s="26"/>
      <c r="H33" s="20"/>
      <c r="I33" s="26"/>
      <c r="J33" s="27"/>
      <c r="K33" s="27"/>
    </row>
    <row r="34" spans="1:11" x14ac:dyDescent="0.25">
      <c r="A34" s="23">
        <v>17</v>
      </c>
      <c r="B34" s="24" t="s">
        <v>33</v>
      </c>
      <c r="C34" s="35">
        <f>+Volumestimater!K8</f>
        <v>170</v>
      </c>
      <c r="D34" s="26"/>
      <c r="E34" s="18"/>
      <c r="F34" s="26"/>
      <c r="G34" s="26"/>
      <c r="H34" s="20"/>
      <c r="I34" s="26"/>
      <c r="J34" s="27">
        <f>(C34*G34)</f>
        <v>0</v>
      </c>
      <c r="K34" s="27">
        <f>J34*6</f>
        <v>0</v>
      </c>
    </row>
    <row r="35" spans="1:11" x14ac:dyDescent="0.25">
      <c r="A35" s="23">
        <v>18</v>
      </c>
      <c r="B35" s="24" t="s">
        <v>34</v>
      </c>
      <c r="C35" s="35">
        <f>+Volumestimater!L8</f>
        <v>25.5</v>
      </c>
      <c r="D35" s="26"/>
      <c r="E35" s="18"/>
      <c r="F35" s="26"/>
      <c r="G35" s="26"/>
      <c r="H35" s="20"/>
      <c r="I35" s="26"/>
      <c r="J35" s="27">
        <f t="shared" ref="J35:J37" si="8">(C35*G35)</f>
        <v>0</v>
      </c>
      <c r="K35" s="27">
        <f>J35*6</f>
        <v>0</v>
      </c>
    </row>
    <row r="36" spans="1:11" x14ac:dyDescent="0.25">
      <c r="A36" s="23">
        <v>19</v>
      </c>
      <c r="B36" s="24" t="s">
        <v>35</v>
      </c>
      <c r="C36" s="35">
        <f>+C35</f>
        <v>25.5</v>
      </c>
      <c r="D36" s="26"/>
      <c r="E36" s="18"/>
      <c r="F36" s="26"/>
      <c r="G36" s="26"/>
      <c r="H36" s="20"/>
      <c r="I36" s="26"/>
      <c r="J36" s="27">
        <f t="shared" si="8"/>
        <v>0</v>
      </c>
      <c r="K36" s="27">
        <f t="shared" ref="K36:K38" si="9">J36*6</f>
        <v>0</v>
      </c>
    </row>
    <row r="37" spans="1:11" x14ac:dyDescent="0.25">
      <c r="A37" s="23">
        <v>20</v>
      </c>
      <c r="B37" s="24" t="s">
        <v>36</v>
      </c>
      <c r="C37" s="35">
        <f>+C35</f>
        <v>25.5</v>
      </c>
      <c r="D37" s="26"/>
      <c r="E37" s="36"/>
      <c r="F37" s="26"/>
      <c r="G37" s="26"/>
      <c r="H37" s="20"/>
      <c r="I37" s="26"/>
      <c r="J37" s="27">
        <f t="shared" si="8"/>
        <v>0</v>
      </c>
      <c r="K37" s="27">
        <f t="shared" si="9"/>
        <v>0</v>
      </c>
    </row>
    <row r="38" spans="1:11" s="33" customFormat="1" x14ac:dyDescent="0.25">
      <c r="A38" s="78"/>
      <c r="B38" s="28" t="s">
        <v>20</v>
      </c>
      <c r="C38" s="29"/>
      <c r="D38" s="30"/>
      <c r="E38" s="31"/>
      <c r="F38" s="30"/>
      <c r="G38" s="30"/>
      <c r="H38" s="20"/>
      <c r="I38" s="30"/>
      <c r="J38" s="32">
        <f>SUM(J34:J37)</f>
        <v>0</v>
      </c>
      <c r="K38" s="32">
        <f t="shared" si="9"/>
        <v>0</v>
      </c>
    </row>
    <row r="39" spans="1:11" x14ac:dyDescent="0.25">
      <c r="A39" s="23"/>
      <c r="B39" s="24"/>
      <c r="C39" s="24"/>
      <c r="D39" s="24"/>
      <c r="E39" s="24"/>
      <c r="F39" s="24"/>
      <c r="G39" s="24"/>
      <c r="H39" s="24"/>
      <c r="I39" s="24"/>
      <c r="J39" s="24"/>
      <c r="K39" s="24"/>
    </row>
    <row r="40" spans="1:11" x14ac:dyDescent="0.25">
      <c r="A40" s="23">
        <v>21</v>
      </c>
      <c r="B40" s="24" t="s">
        <v>37</v>
      </c>
      <c r="C40" s="35">
        <f>+Volumestimater!F9</f>
        <v>20</v>
      </c>
      <c r="D40" s="26"/>
      <c r="E40" s="18"/>
      <c r="F40" s="26"/>
      <c r="G40" s="26"/>
      <c r="H40" s="20"/>
      <c r="I40" s="26"/>
      <c r="J40" s="27">
        <f>(C40*G40)*12</f>
        <v>0</v>
      </c>
      <c r="K40" s="27">
        <f t="shared" ref="K40:K45" si="10">J40*6</f>
        <v>0</v>
      </c>
    </row>
    <row r="41" spans="1:11" x14ac:dyDescent="0.25">
      <c r="A41" s="23">
        <v>22</v>
      </c>
      <c r="B41" s="24" t="s">
        <v>38</v>
      </c>
      <c r="C41" s="35">
        <f>+Volumestimater!G9</f>
        <v>0</v>
      </c>
      <c r="D41" s="26"/>
      <c r="E41" s="18"/>
      <c r="F41" s="26"/>
      <c r="G41" s="26"/>
      <c r="H41" s="20"/>
      <c r="I41" s="26"/>
      <c r="J41" s="27">
        <f>(C41*G41)*12</f>
        <v>0</v>
      </c>
      <c r="K41" s="27">
        <f t="shared" si="10"/>
        <v>0</v>
      </c>
    </row>
    <row r="42" spans="1:11" x14ac:dyDescent="0.25">
      <c r="A42" s="23">
        <v>23</v>
      </c>
      <c r="B42" s="24" t="s">
        <v>39</v>
      </c>
      <c r="C42" s="35">
        <f>+Volumestimater!H9</f>
        <v>220</v>
      </c>
      <c r="D42" s="26"/>
      <c r="E42" s="18"/>
      <c r="F42" s="26"/>
      <c r="G42" s="26"/>
      <c r="H42" s="20"/>
      <c r="I42" s="26"/>
      <c r="J42" s="27">
        <f>(C42*G42)*12</f>
        <v>0</v>
      </c>
      <c r="K42" s="27">
        <f t="shared" si="10"/>
        <v>0</v>
      </c>
    </row>
    <row r="43" spans="1:11" x14ac:dyDescent="0.25">
      <c r="A43" s="23">
        <v>24</v>
      </c>
      <c r="B43" s="24" t="s">
        <v>40</v>
      </c>
      <c r="C43" s="35">
        <f>+Volumestimater!I9</f>
        <v>85</v>
      </c>
      <c r="D43" s="26"/>
      <c r="E43" s="18"/>
      <c r="F43" s="26"/>
      <c r="G43" s="26"/>
      <c r="H43" s="20"/>
      <c r="I43" s="26"/>
      <c r="J43" s="27">
        <f>(C43*G43)*12</f>
        <v>0</v>
      </c>
      <c r="K43" s="27">
        <f t="shared" si="10"/>
        <v>0</v>
      </c>
    </row>
    <row r="44" spans="1:11" x14ac:dyDescent="0.25">
      <c r="A44" s="23">
        <v>25</v>
      </c>
      <c r="B44" s="24" t="s">
        <v>41</v>
      </c>
      <c r="C44" s="35">
        <f>+Volumestimater!J9</f>
        <v>30</v>
      </c>
      <c r="D44" s="26"/>
      <c r="E44" s="18"/>
      <c r="F44" s="26"/>
      <c r="G44" s="26"/>
      <c r="H44" s="20"/>
      <c r="I44" s="26"/>
      <c r="J44" s="27">
        <f>(C44*G44)*12</f>
        <v>0</v>
      </c>
      <c r="K44" s="27">
        <f t="shared" si="10"/>
        <v>0</v>
      </c>
    </row>
    <row r="45" spans="1:11" s="33" customFormat="1" x14ac:dyDescent="0.25">
      <c r="A45" s="78"/>
      <c r="B45" s="28" t="s">
        <v>20</v>
      </c>
      <c r="C45" s="29"/>
      <c r="D45" s="30"/>
      <c r="E45" s="31"/>
      <c r="F45" s="30"/>
      <c r="G45" s="30"/>
      <c r="H45" s="20"/>
      <c r="I45" s="30"/>
      <c r="J45" s="32">
        <f>SUM(J40:J44)</f>
        <v>0</v>
      </c>
      <c r="K45" s="32">
        <f t="shared" si="10"/>
        <v>0</v>
      </c>
    </row>
    <row r="46" spans="1:11" s="33" customFormat="1" x14ac:dyDescent="0.25">
      <c r="A46" s="78"/>
      <c r="B46" s="28"/>
      <c r="C46" s="29"/>
      <c r="D46" s="30"/>
      <c r="E46" s="31"/>
      <c r="F46" s="30"/>
      <c r="G46" s="30"/>
      <c r="H46" s="20"/>
      <c r="I46" s="30"/>
      <c r="J46" s="32"/>
      <c r="K46" s="32"/>
    </row>
    <row r="47" spans="1:11" s="33" customFormat="1" x14ac:dyDescent="0.25">
      <c r="A47" s="60"/>
      <c r="B47" s="61" t="s">
        <v>42</v>
      </c>
      <c r="C47" s="62"/>
      <c r="D47" s="63"/>
      <c r="E47" s="64"/>
      <c r="F47" s="63"/>
      <c r="G47" s="63"/>
      <c r="H47" s="65"/>
      <c r="I47" s="63"/>
      <c r="J47" s="66">
        <f>+J14+J20+J26+J32+J38+J45</f>
        <v>0</v>
      </c>
      <c r="K47" s="66">
        <f>+K14+K20+K26+K32+K38+K45</f>
        <v>0</v>
      </c>
    </row>
    <row r="48" spans="1:11" s="33" customFormat="1" ht="26.25" x14ac:dyDescent="0.25">
      <c r="A48" s="60"/>
      <c r="B48" s="61" t="s">
        <v>43</v>
      </c>
      <c r="C48" s="62"/>
      <c r="D48" s="63"/>
      <c r="E48" s="64"/>
      <c r="F48" s="63"/>
      <c r="G48" s="63"/>
      <c r="H48" s="65"/>
      <c r="I48" s="63"/>
      <c r="J48" s="66"/>
      <c r="K48" s="66"/>
    </row>
    <row r="49" spans="1:11" x14ac:dyDescent="0.25">
      <c r="A49" s="23"/>
      <c r="B49" s="24"/>
      <c r="C49" s="35"/>
      <c r="D49" s="26"/>
      <c r="E49" s="18"/>
      <c r="F49" s="26"/>
      <c r="G49" s="26"/>
      <c r="H49" s="20"/>
      <c r="I49" s="26"/>
      <c r="J49" s="27"/>
      <c r="K49" s="27"/>
    </row>
    <row r="50" spans="1:11" s="33" customFormat="1" x14ac:dyDescent="0.25">
      <c r="A50" s="78"/>
      <c r="B50" s="28" t="s">
        <v>44</v>
      </c>
      <c r="C50" s="29"/>
      <c r="D50" s="30"/>
      <c r="E50" s="31"/>
      <c r="F50" s="30"/>
      <c r="G50" s="30"/>
      <c r="H50" s="68"/>
      <c r="I50" s="30"/>
      <c r="J50" s="32"/>
      <c r="K50" s="32"/>
    </row>
    <row r="51" spans="1:11" s="33" customFormat="1" x14ac:dyDescent="0.25">
      <c r="A51" s="78"/>
      <c r="B51" s="28"/>
      <c r="C51" s="29"/>
      <c r="D51" s="30"/>
      <c r="E51" s="31"/>
      <c r="F51" s="30"/>
      <c r="G51" s="30"/>
      <c r="H51" s="68"/>
      <c r="I51" s="30"/>
      <c r="J51" s="32"/>
      <c r="K51" s="32"/>
    </row>
    <row r="52" spans="1:11" x14ac:dyDescent="0.25">
      <c r="A52" s="23">
        <v>26</v>
      </c>
      <c r="B52" s="24" t="s">
        <v>16</v>
      </c>
      <c r="C52" s="25">
        <f>+C10</f>
        <v>195</v>
      </c>
      <c r="D52" s="26"/>
      <c r="E52" s="18"/>
      <c r="F52" s="26"/>
      <c r="G52" s="26"/>
      <c r="H52" s="20"/>
      <c r="I52" s="26"/>
      <c r="J52" s="27"/>
      <c r="K52" s="27">
        <f>J52*6</f>
        <v>0</v>
      </c>
    </row>
    <row r="53" spans="1:11" x14ac:dyDescent="0.25">
      <c r="A53" s="23">
        <v>27</v>
      </c>
      <c r="B53" s="24" t="s">
        <v>17</v>
      </c>
      <c r="C53" s="25">
        <f t="shared" ref="C53:C55" si="11">+C11</f>
        <v>185</v>
      </c>
      <c r="D53" s="26"/>
      <c r="E53" s="18"/>
      <c r="F53" s="26"/>
      <c r="G53" s="26"/>
      <c r="H53" s="20"/>
      <c r="I53" s="26"/>
      <c r="J53" s="27"/>
      <c r="K53" s="27">
        <f t="shared" ref="K53:K55" si="12">J53*6</f>
        <v>0</v>
      </c>
    </row>
    <row r="54" spans="1:11" x14ac:dyDescent="0.25">
      <c r="A54" s="23">
        <v>28</v>
      </c>
      <c r="B54" s="24" t="s">
        <v>18</v>
      </c>
      <c r="C54" s="25">
        <f t="shared" si="11"/>
        <v>105</v>
      </c>
      <c r="D54" s="26"/>
      <c r="E54" s="18"/>
      <c r="F54" s="26"/>
      <c r="G54" s="26"/>
      <c r="H54" s="20"/>
      <c r="I54" s="26"/>
      <c r="J54" s="27"/>
      <c r="K54" s="27">
        <f t="shared" si="12"/>
        <v>0</v>
      </c>
    </row>
    <row r="55" spans="1:11" x14ac:dyDescent="0.25">
      <c r="A55" s="23">
        <v>29</v>
      </c>
      <c r="B55" s="24" t="s">
        <v>19</v>
      </c>
      <c r="C55" s="25">
        <f t="shared" si="11"/>
        <v>85</v>
      </c>
      <c r="D55" s="26"/>
      <c r="E55" s="18"/>
      <c r="F55" s="26"/>
      <c r="G55" s="26"/>
      <c r="H55" s="20"/>
      <c r="I55" s="26"/>
      <c r="J55" s="27"/>
      <c r="K55" s="27">
        <f t="shared" si="12"/>
        <v>0</v>
      </c>
    </row>
    <row r="56" spans="1:11" x14ac:dyDescent="0.25">
      <c r="A56" s="23"/>
      <c r="B56" s="28" t="s">
        <v>20</v>
      </c>
      <c r="C56" s="29"/>
      <c r="D56" s="30"/>
      <c r="E56" s="31"/>
      <c r="F56" s="30"/>
      <c r="G56" s="30"/>
      <c r="H56" s="20"/>
      <c r="I56" s="30"/>
      <c r="J56" s="32">
        <f>SUM(J52:J55)</f>
        <v>0</v>
      </c>
      <c r="K56" s="32">
        <f>SUM(K52:K55)</f>
        <v>0</v>
      </c>
    </row>
    <row r="57" spans="1:11" x14ac:dyDescent="0.25">
      <c r="A57" s="23"/>
      <c r="B57" s="24"/>
      <c r="C57" s="25"/>
      <c r="D57" s="26"/>
      <c r="E57" s="18"/>
      <c r="F57" s="26"/>
      <c r="G57" s="26"/>
      <c r="H57" s="20"/>
      <c r="I57" s="26"/>
      <c r="J57" s="27"/>
      <c r="K57" s="27"/>
    </row>
    <row r="58" spans="1:11" x14ac:dyDescent="0.25">
      <c r="A58" s="23">
        <v>30</v>
      </c>
      <c r="B58" s="24" t="s">
        <v>21</v>
      </c>
      <c r="C58" s="35">
        <f>+C16</f>
        <v>390</v>
      </c>
      <c r="D58" s="26"/>
      <c r="E58" s="18"/>
      <c r="F58" s="26"/>
      <c r="G58" s="26"/>
      <c r="H58" s="20"/>
      <c r="I58" s="26"/>
      <c r="J58" s="27"/>
      <c r="K58" s="27">
        <f>J58*6</f>
        <v>0</v>
      </c>
    </row>
    <row r="59" spans="1:11" x14ac:dyDescent="0.25">
      <c r="A59" s="23">
        <v>31</v>
      </c>
      <c r="B59" s="24" t="s">
        <v>22</v>
      </c>
      <c r="C59" s="35">
        <f t="shared" ref="C59:C61" si="13">+C17</f>
        <v>58.5</v>
      </c>
      <c r="D59" s="26"/>
      <c r="E59" s="18"/>
      <c r="F59" s="26"/>
      <c r="G59" s="26"/>
      <c r="H59" s="20"/>
      <c r="I59" s="26"/>
      <c r="J59" s="27"/>
      <c r="K59" s="27">
        <f>J59*6</f>
        <v>0</v>
      </c>
    </row>
    <row r="60" spans="1:11" x14ac:dyDescent="0.25">
      <c r="A60" s="23">
        <v>32</v>
      </c>
      <c r="B60" s="24" t="s">
        <v>23</v>
      </c>
      <c r="C60" s="35">
        <f t="shared" si="13"/>
        <v>58.5</v>
      </c>
      <c r="D60" s="26"/>
      <c r="E60" s="18"/>
      <c r="F60" s="26"/>
      <c r="G60" s="26"/>
      <c r="H60" s="20"/>
      <c r="I60" s="26"/>
      <c r="J60" s="27"/>
      <c r="K60" s="27">
        <f>J60*6</f>
        <v>0</v>
      </c>
    </row>
    <row r="61" spans="1:11" x14ac:dyDescent="0.25">
      <c r="A61" s="23">
        <v>33</v>
      </c>
      <c r="B61" s="24" t="s">
        <v>24</v>
      </c>
      <c r="C61" s="35">
        <f t="shared" si="13"/>
        <v>58.5</v>
      </c>
      <c r="D61" s="26"/>
      <c r="E61" s="18"/>
      <c r="F61" s="26"/>
      <c r="G61" s="26"/>
      <c r="H61" s="20"/>
      <c r="I61" s="26"/>
      <c r="J61" s="27"/>
      <c r="K61" s="27">
        <f t="shared" ref="K61" si="14">J61*6</f>
        <v>0</v>
      </c>
    </row>
    <row r="62" spans="1:11" x14ac:dyDescent="0.25">
      <c r="A62" s="23"/>
      <c r="B62" s="28" t="s">
        <v>20</v>
      </c>
      <c r="C62" s="29"/>
      <c r="D62" s="30"/>
      <c r="E62" s="31"/>
      <c r="F62" s="30"/>
      <c r="G62" s="30"/>
      <c r="H62" s="20"/>
      <c r="I62" s="30"/>
      <c r="J62" s="32">
        <f>SUM(J58:J61)</f>
        <v>0</v>
      </c>
      <c r="K62" s="32">
        <f>SUM(K58:K61)</f>
        <v>0</v>
      </c>
    </row>
    <row r="63" spans="1:11" x14ac:dyDescent="0.25">
      <c r="A63" s="23"/>
      <c r="B63" s="24"/>
      <c r="C63" s="35"/>
      <c r="D63" s="26"/>
      <c r="E63" s="18"/>
      <c r="F63" s="26"/>
      <c r="G63" s="26"/>
      <c r="H63" s="20"/>
      <c r="I63" s="26"/>
      <c r="J63" s="27"/>
      <c r="K63" s="27"/>
    </row>
    <row r="64" spans="1:11" x14ac:dyDescent="0.25">
      <c r="A64" s="23">
        <v>34</v>
      </c>
      <c r="B64" s="24" t="s">
        <v>25</v>
      </c>
      <c r="C64" s="35">
        <f>+C22</f>
        <v>370</v>
      </c>
      <c r="D64" s="26"/>
      <c r="E64" s="18"/>
      <c r="F64" s="26"/>
      <c r="G64" s="26"/>
      <c r="H64" s="20"/>
      <c r="I64" s="26"/>
      <c r="J64" s="27"/>
      <c r="K64" s="27">
        <f>J64*6</f>
        <v>0</v>
      </c>
    </row>
    <row r="65" spans="1:11" x14ac:dyDescent="0.25">
      <c r="A65" s="23">
        <v>35</v>
      </c>
      <c r="B65" s="24" t="s">
        <v>26</v>
      </c>
      <c r="C65" s="35">
        <f t="shared" ref="C65:C67" si="15">+C23</f>
        <v>55.5</v>
      </c>
      <c r="D65" s="26"/>
      <c r="E65" s="18"/>
      <c r="F65" s="26"/>
      <c r="G65" s="26"/>
      <c r="H65" s="20"/>
      <c r="I65" s="26"/>
      <c r="J65" s="27"/>
      <c r="K65" s="27">
        <f t="shared" ref="K65:K67" si="16">J65*6</f>
        <v>0</v>
      </c>
    </row>
    <row r="66" spans="1:11" x14ac:dyDescent="0.25">
      <c r="A66" s="23">
        <v>36</v>
      </c>
      <c r="B66" s="24" t="s">
        <v>27</v>
      </c>
      <c r="C66" s="35">
        <f t="shared" si="15"/>
        <v>55.5</v>
      </c>
      <c r="D66" s="26"/>
      <c r="E66" s="18"/>
      <c r="F66" s="26"/>
      <c r="G66" s="26"/>
      <c r="H66" s="20"/>
      <c r="I66" s="26"/>
      <c r="J66" s="27"/>
      <c r="K66" s="27">
        <f t="shared" si="16"/>
        <v>0</v>
      </c>
    </row>
    <row r="67" spans="1:11" x14ac:dyDescent="0.25">
      <c r="A67" s="23">
        <v>37</v>
      </c>
      <c r="B67" s="24" t="s">
        <v>28</v>
      </c>
      <c r="C67" s="35">
        <f t="shared" si="15"/>
        <v>55.5</v>
      </c>
      <c r="D67" s="26"/>
      <c r="E67" s="18"/>
      <c r="F67" s="26"/>
      <c r="G67" s="26"/>
      <c r="H67" s="20"/>
      <c r="I67" s="26"/>
      <c r="J67" s="27"/>
      <c r="K67" s="27">
        <f t="shared" si="16"/>
        <v>0</v>
      </c>
    </row>
    <row r="68" spans="1:11" x14ac:dyDescent="0.25">
      <c r="A68" s="23"/>
      <c r="B68" s="28" t="s">
        <v>20</v>
      </c>
      <c r="C68" s="29"/>
      <c r="D68" s="30"/>
      <c r="E68" s="31"/>
      <c r="F68" s="30"/>
      <c r="G68" s="30"/>
      <c r="H68" s="20"/>
      <c r="I68" s="30"/>
      <c r="J68" s="32">
        <f>SUM(J64:J67)</f>
        <v>0</v>
      </c>
      <c r="K68" s="32">
        <f>SUM(K64:K67)</f>
        <v>0</v>
      </c>
    </row>
    <row r="69" spans="1:11" x14ac:dyDescent="0.25">
      <c r="A69" s="23"/>
      <c r="B69" s="24"/>
      <c r="C69" s="35"/>
      <c r="D69" s="26"/>
      <c r="E69" s="18"/>
      <c r="F69" s="26"/>
      <c r="G69" s="26"/>
      <c r="H69" s="20"/>
      <c r="I69" s="26"/>
      <c r="J69" s="27"/>
      <c r="K69" s="27"/>
    </row>
    <row r="70" spans="1:11" x14ac:dyDescent="0.25">
      <c r="A70" s="23">
        <v>38</v>
      </c>
      <c r="B70" s="24" t="s">
        <v>29</v>
      </c>
      <c r="C70" s="35">
        <f>+C28</f>
        <v>210</v>
      </c>
      <c r="D70" s="26"/>
      <c r="E70" s="18"/>
      <c r="F70" s="26"/>
      <c r="G70" s="26"/>
      <c r="H70" s="20"/>
      <c r="I70" s="26"/>
      <c r="J70" s="27"/>
      <c r="K70" s="27">
        <f>J70*6</f>
        <v>0</v>
      </c>
    </row>
    <row r="71" spans="1:11" x14ac:dyDescent="0.25">
      <c r="A71" s="23">
        <v>39</v>
      </c>
      <c r="B71" s="24" t="s">
        <v>30</v>
      </c>
      <c r="C71" s="35">
        <f t="shared" ref="C71:C73" si="17">+C29</f>
        <v>31.5</v>
      </c>
      <c r="D71" s="26"/>
      <c r="E71" s="18"/>
      <c r="F71" s="26"/>
      <c r="G71" s="26"/>
      <c r="H71" s="20"/>
      <c r="I71" s="26"/>
      <c r="J71" s="27"/>
      <c r="K71" s="27">
        <f>J71*6</f>
        <v>0</v>
      </c>
    </row>
    <row r="72" spans="1:11" x14ac:dyDescent="0.25">
      <c r="A72" s="23">
        <v>40</v>
      </c>
      <c r="B72" s="24" t="s">
        <v>31</v>
      </c>
      <c r="C72" s="35">
        <f t="shared" si="17"/>
        <v>31.5</v>
      </c>
      <c r="D72" s="26"/>
      <c r="E72" s="18"/>
      <c r="F72" s="26"/>
      <c r="G72" s="26"/>
      <c r="H72" s="20"/>
      <c r="I72" s="26"/>
      <c r="J72" s="27"/>
      <c r="K72" s="27">
        <f t="shared" ref="K72:K73" si="18">J72*6</f>
        <v>0</v>
      </c>
    </row>
    <row r="73" spans="1:11" x14ac:dyDescent="0.25">
      <c r="A73" s="23">
        <v>41</v>
      </c>
      <c r="B73" s="24" t="s">
        <v>32</v>
      </c>
      <c r="C73" s="35">
        <f t="shared" si="17"/>
        <v>31.5</v>
      </c>
      <c r="D73" s="26"/>
      <c r="E73" s="18"/>
      <c r="F73" s="26"/>
      <c r="G73" s="26"/>
      <c r="H73" s="20"/>
      <c r="I73" s="26"/>
      <c r="J73" s="27"/>
      <c r="K73" s="27">
        <f t="shared" si="18"/>
        <v>0</v>
      </c>
    </row>
    <row r="74" spans="1:11" x14ac:dyDescent="0.25">
      <c r="A74" s="23"/>
      <c r="B74" s="28" t="s">
        <v>20</v>
      </c>
      <c r="C74" s="29"/>
      <c r="D74" s="30"/>
      <c r="E74" s="31"/>
      <c r="F74" s="30"/>
      <c r="G74" s="30"/>
      <c r="H74" s="20"/>
      <c r="I74" s="30"/>
      <c r="J74" s="32">
        <f>SUM(J70:J73)</f>
        <v>0</v>
      </c>
      <c r="K74" s="32">
        <f>SUM(K70:K73)</f>
        <v>0</v>
      </c>
    </row>
    <row r="75" spans="1:11" x14ac:dyDescent="0.25">
      <c r="A75" s="23"/>
      <c r="B75" s="24"/>
      <c r="C75" s="35"/>
      <c r="D75" s="26"/>
      <c r="E75" s="18"/>
      <c r="F75" s="26"/>
      <c r="G75" s="26"/>
      <c r="H75" s="20"/>
      <c r="I75" s="26"/>
      <c r="J75" s="27"/>
      <c r="K75" s="27"/>
    </row>
    <row r="76" spans="1:11" x14ac:dyDescent="0.25">
      <c r="A76" s="23">
        <v>42</v>
      </c>
      <c r="B76" s="24" t="s">
        <v>33</v>
      </c>
      <c r="C76" s="35">
        <f>+C34</f>
        <v>170</v>
      </c>
      <c r="D76" s="26"/>
      <c r="E76" s="18"/>
      <c r="F76" s="26"/>
      <c r="G76" s="26"/>
      <c r="H76" s="20"/>
      <c r="I76" s="26"/>
      <c r="J76" s="27"/>
      <c r="K76" s="27">
        <f>J76*6</f>
        <v>0</v>
      </c>
    </row>
    <row r="77" spans="1:11" x14ac:dyDescent="0.25">
      <c r="A77" s="23">
        <v>43</v>
      </c>
      <c r="B77" s="24" t="s">
        <v>34</v>
      </c>
      <c r="C77" s="35">
        <f t="shared" ref="C77:C79" si="19">+C35</f>
        <v>25.5</v>
      </c>
      <c r="D77" s="26"/>
      <c r="E77" s="18"/>
      <c r="F77" s="26"/>
      <c r="G77" s="26"/>
      <c r="H77" s="20"/>
      <c r="I77" s="26"/>
      <c r="J77" s="27"/>
      <c r="K77" s="27">
        <f>J77*6</f>
        <v>0</v>
      </c>
    </row>
    <row r="78" spans="1:11" x14ac:dyDescent="0.25">
      <c r="A78" s="23">
        <v>44</v>
      </c>
      <c r="B78" s="24" t="s">
        <v>35</v>
      </c>
      <c r="C78" s="35">
        <f t="shared" si="19"/>
        <v>25.5</v>
      </c>
      <c r="D78" s="26"/>
      <c r="E78" s="18"/>
      <c r="F78" s="26"/>
      <c r="G78" s="26"/>
      <c r="H78" s="20"/>
      <c r="I78" s="26"/>
      <c r="J78" s="27"/>
      <c r="K78" s="27">
        <f t="shared" ref="K78:K80" si="20">J78*6</f>
        <v>0</v>
      </c>
    </row>
    <row r="79" spans="1:11" x14ac:dyDescent="0.25">
      <c r="A79" s="23">
        <v>45</v>
      </c>
      <c r="B79" s="24" t="s">
        <v>36</v>
      </c>
      <c r="C79" s="35">
        <f t="shared" si="19"/>
        <v>25.5</v>
      </c>
      <c r="D79" s="26"/>
      <c r="E79" s="36"/>
      <c r="F79" s="26"/>
      <c r="G79" s="26"/>
      <c r="H79" s="20"/>
      <c r="I79" s="26"/>
      <c r="J79" s="27"/>
      <c r="K79" s="27">
        <f t="shared" si="20"/>
        <v>0</v>
      </c>
    </row>
    <row r="80" spans="1:11" s="33" customFormat="1" x14ac:dyDescent="0.25">
      <c r="A80" s="78"/>
      <c r="B80" s="28" t="s">
        <v>20</v>
      </c>
      <c r="C80" s="29"/>
      <c r="D80" s="30"/>
      <c r="E80" s="31"/>
      <c r="F80" s="30"/>
      <c r="G80" s="30"/>
      <c r="H80" s="20"/>
      <c r="I80" s="30"/>
      <c r="J80" s="32">
        <f>SUM(J76:J79)</f>
        <v>0</v>
      </c>
      <c r="K80" s="32">
        <f t="shared" si="20"/>
        <v>0</v>
      </c>
    </row>
    <row r="81" spans="1:11" x14ac:dyDescent="0.25">
      <c r="A81" s="23"/>
      <c r="B81" s="24"/>
      <c r="C81" s="25"/>
      <c r="D81" s="26"/>
      <c r="E81" s="18"/>
      <c r="F81" s="26"/>
      <c r="G81" s="26"/>
      <c r="H81" s="20"/>
      <c r="I81" s="26"/>
      <c r="J81" s="27"/>
      <c r="K81" s="27"/>
    </row>
    <row r="82" spans="1:11" s="33" customFormat="1" x14ac:dyDescent="0.25">
      <c r="A82" s="60"/>
      <c r="B82" s="61" t="s">
        <v>45</v>
      </c>
      <c r="C82" s="62"/>
      <c r="D82" s="63"/>
      <c r="E82" s="64"/>
      <c r="F82" s="63"/>
      <c r="G82" s="63"/>
      <c r="H82" s="65"/>
      <c r="I82" s="63"/>
      <c r="J82" s="66">
        <f>+J56+J62+J68+J74+J80</f>
        <v>0</v>
      </c>
      <c r="K82" s="66">
        <f>+K56+K62+K68+K74+K80</f>
        <v>0</v>
      </c>
    </row>
    <row r="83" spans="1:11" s="33" customFormat="1" ht="26.25" x14ac:dyDescent="0.25">
      <c r="A83" s="60"/>
      <c r="B83" s="61" t="s">
        <v>46</v>
      </c>
      <c r="C83" s="62"/>
      <c r="D83" s="63"/>
      <c r="E83" s="64"/>
      <c r="F83" s="63"/>
      <c r="G83" s="63"/>
      <c r="H83" s="65"/>
      <c r="I83" s="63"/>
      <c r="J83" s="66"/>
      <c r="K83" s="66"/>
    </row>
    <row r="84" spans="1:11" x14ac:dyDescent="0.25">
      <c r="A84" s="23"/>
      <c r="B84" s="24"/>
      <c r="C84" s="25"/>
      <c r="D84" s="26"/>
      <c r="E84" s="18"/>
      <c r="F84" s="26"/>
      <c r="G84" s="26"/>
      <c r="H84" s="20"/>
      <c r="I84" s="26"/>
      <c r="J84" s="27"/>
      <c r="K84" s="27"/>
    </row>
    <row r="85" spans="1:11" x14ac:dyDescent="0.25">
      <c r="A85" s="23"/>
      <c r="B85" s="24"/>
      <c r="C85" s="35"/>
      <c r="D85" s="26"/>
      <c r="E85" s="18"/>
      <c r="F85" s="26"/>
      <c r="G85" s="26"/>
      <c r="H85" s="20"/>
      <c r="I85" s="26"/>
      <c r="J85" s="27"/>
      <c r="K85" s="27"/>
    </row>
    <row r="86" spans="1:11" x14ac:dyDescent="0.25">
      <c r="A86" s="23">
        <v>46</v>
      </c>
      <c r="B86" s="57" t="s">
        <v>47</v>
      </c>
      <c r="C86" s="24">
        <v>2000</v>
      </c>
      <c r="D86" s="24"/>
      <c r="E86" s="24"/>
      <c r="F86" s="24"/>
      <c r="G86" s="24"/>
      <c r="H86" s="24"/>
      <c r="I86" s="24"/>
      <c r="J86" s="24">
        <f>(C86*G86)</f>
        <v>0</v>
      </c>
      <c r="K86" s="24">
        <f t="shared" ref="K86:K89" si="21">J86*6</f>
        <v>0</v>
      </c>
    </row>
    <row r="87" spans="1:11" x14ac:dyDescent="0.25">
      <c r="A87" s="37">
        <v>47</v>
      </c>
      <c r="B87" s="58" t="s">
        <v>48</v>
      </c>
      <c r="C87" s="38">
        <v>1000</v>
      </c>
      <c r="D87" s="38"/>
      <c r="E87" s="38"/>
      <c r="F87" s="38"/>
      <c r="G87" s="38"/>
      <c r="H87" s="38"/>
      <c r="I87" s="38"/>
      <c r="J87" s="38">
        <f>(C87*G87)</f>
        <v>0</v>
      </c>
      <c r="K87" s="38">
        <f t="shared" si="21"/>
        <v>0</v>
      </c>
    </row>
    <row r="88" spans="1:11" x14ac:dyDescent="0.25">
      <c r="A88" s="39"/>
      <c r="B88" s="40"/>
      <c r="C88" s="40"/>
      <c r="D88" s="40"/>
      <c r="E88" s="40"/>
      <c r="F88" s="40"/>
      <c r="G88" s="40"/>
      <c r="H88" s="40"/>
      <c r="I88" s="40"/>
      <c r="J88" s="40"/>
      <c r="K88" s="40"/>
    </row>
    <row r="89" spans="1:11" s="33" customFormat="1" ht="17.25" customHeight="1" x14ac:dyDescent="0.25">
      <c r="A89" s="41"/>
      <c r="B89" s="67" t="s">
        <v>49</v>
      </c>
      <c r="C89" s="42"/>
      <c r="D89" s="42"/>
      <c r="E89" s="42"/>
      <c r="F89" s="42"/>
      <c r="G89" s="42"/>
      <c r="H89" s="42"/>
      <c r="I89" s="42"/>
      <c r="J89" s="42">
        <f t="shared" ref="J89" si="22">(C89*G89)*12</f>
        <v>0</v>
      </c>
      <c r="K89" s="42">
        <f t="shared" si="21"/>
        <v>0</v>
      </c>
    </row>
    <row r="91" spans="1:11" s="33" customFormat="1" x14ac:dyDescent="0.25">
      <c r="B91" s="56" t="s">
        <v>50</v>
      </c>
      <c r="C91" s="56"/>
      <c r="D91" s="56"/>
      <c r="E91" s="56"/>
      <c r="F91" s="56"/>
      <c r="G91" s="56"/>
      <c r="H91" s="56"/>
    </row>
    <row r="92" spans="1:11" x14ac:dyDescent="0.25">
      <c r="B92" s="89" t="s">
        <v>64</v>
      </c>
      <c r="C92" s="89"/>
      <c r="D92" s="89"/>
      <c r="E92" s="89"/>
      <c r="F92" s="89"/>
      <c r="G92" s="89"/>
      <c r="H92" s="89"/>
      <c r="I92" s="59"/>
    </row>
    <row r="93" spans="1:11" x14ac:dyDescent="0.25">
      <c r="B93" s="79" t="s">
        <v>51</v>
      </c>
      <c r="C93" s="79"/>
      <c r="D93" s="79"/>
      <c r="E93" s="79"/>
      <c r="F93" s="79"/>
      <c r="G93" s="79"/>
      <c r="H93" s="79"/>
    </row>
    <row r="94" spans="1:11" x14ac:dyDescent="0.25">
      <c r="B94" s="79" t="s">
        <v>52</v>
      </c>
      <c r="C94" s="79"/>
      <c r="D94" s="79"/>
      <c r="E94" s="79"/>
      <c r="F94" s="79"/>
      <c r="G94" s="79"/>
      <c r="H94" s="79"/>
    </row>
  </sheetData>
  <mergeCells count="7">
    <mergeCell ref="B94:H94"/>
    <mergeCell ref="A3:K3"/>
    <mergeCell ref="A4:C4"/>
    <mergeCell ref="D4:I4"/>
    <mergeCell ref="D5:I5"/>
    <mergeCell ref="B92:H92"/>
    <mergeCell ref="B93:H93"/>
  </mergeCells>
  <dataValidations count="1">
    <dataValidation operator="greaterThan" allowBlank="1" errorTitle="Ugyldig verdi" promptTitle="Pris til Forsyningssenteret" prompt="Pris når HSØs Forsyningssenter kjøper varen fra leverandør" sqref="G6:G9" xr:uid="{26D995D9-11D1-4BC1-9252-9067335EE9C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A347A-B825-4148-A9BA-1BA34ED6FDA4}">
  <sheetPr>
    <tabColor rgb="FFFF0000"/>
  </sheetPr>
  <dimension ref="B1:L11"/>
  <sheetViews>
    <sheetView workbookViewId="0">
      <selection activeCell="B11" sqref="B11"/>
    </sheetView>
  </sheetViews>
  <sheetFormatPr defaultColWidth="9.140625" defaultRowHeight="15" x14ac:dyDescent="0.25"/>
  <cols>
    <col min="1" max="1" width="2.42578125" customWidth="1"/>
    <col min="2" max="2" width="15.140625" bestFit="1" customWidth="1"/>
    <col min="3" max="12" width="12.85546875" customWidth="1"/>
  </cols>
  <sheetData>
    <row r="1" spans="2:12" s="43" customFormat="1" ht="26.25" x14ac:dyDescent="0.4">
      <c r="B1" s="43" t="s">
        <v>53</v>
      </c>
    </row>
    <row r="3" spans="2:12" s="33" customFormat="1" x14ac:dyDescent="0.25">
      <c r="C3" s="90" t="s">
        <v>54</v>
      </c>
      <c r="D3" s="90"/>
      <c r="E3" s="90"/>
      <c r="F3" s="90" t="s">
        <v>55</v>
      </c>
      <c r="G3" s="90"/>
      <c r="H3" s="90"/>
      <c r="I3" s="90"/>
      <c r="J3" s="90"/>
      <c r="K3" s="90" t="s">
        <v>56</v>
      </c>
      <c r="L3" s="90"/>
    </row>
    <row r="4" spans="2:12" s="44" customFormat="1" ht="25.5" x14ac:dyDescent="0.25">
      <c r="C4" s="45">
        <v>2019</v>
      </c>
      <c r="D4" s="45">
        <v>2020</v>
      </c>
      <c r="E4" s="46">
        <v>2021</v>
      </c>
      <c r="F4" s="47" t="s">
        <v>57</v>
      </c>
      <c r="G4" s="47" t="s">
        <v>58</v>
      </c>
      <c r="H4" s="47" t="s">
        <v>59</v>
      </c>
      <c r="I4" s="47" t="s">
        <v>60</v>
      </c>
      <c r="J4" s="47" t="s">
        <v>61</v>
      </c>
      <c r="K4" s="47" t="s">
        <v>62</v>
      </c>
      <c r="L4" s="47" t="s">
        <v>63</v>
      </c>
    </row>
    <row r="5" spans="2:12" x14ac:dyDescent="0.25">
      <c r="B5" s="48" t="s">
        <v>16</v>
      </c>
      <c r="C5" s="35">
        <v>217</v>
      </c>
      <c r="D5" s="35">
        <v>209</v>
      </c>
      <c r="E5" s="49">
        <v>195</v>
      </c>
      <c r="F5" s="50">
        <v>10</v>
      </c>
      <c r="G5" s="50">
        <v>0</v>
      </c>
      <c r="H5" s="50">
        <v>0</v>
      </c>
      <c r="I5" s="50">
        <v>0</v>
      </c>
      <c r="J5" s="50">
        <v>0</v>
      </c>
      <c r="K5" s="50">
        <f>+E5*2</f>
        <v>390</v>
      </c>
      <c r="L5" s="51">
        <f>+$K5*0.15</f>
        <v>58.5</v>
      </c>
    </row>
    <row r="6" spans="2:12" x14ac:dyDescent="0.25">
      <c r="B6" s="48" t="s">
        <v>17</v>
      </c>
      <c r="C6" s="35">
        <v>199</v>
      </c>
      <c r="D6" s="35">
        <v>190</v>
      </c>
      <c r="E6" s="49">
        <v>185</v>
      </c>
      <c r="F6" s="50">
        <v>10</v>
      </c>
      <c r="G6" s="50">
        <v>0</v>
      </c>
      <c r="H6" s="50">
        <v>30</v>
      </c>
      <c r="I6" s="50">
        <v>0</v>
      </c>
      <c r="J6" s="50">
        <v>10</v>
      </c>
      <c r="K6" s="50">
        <f>+E6*2</f>
        <v>370</v>
      </c>
      <c r="L6" s="51">
        <f>+$K6*0.15</f>
        <v>55.5</v>
      </c>
    </row>
    <row r="7" spans="2:12" x14ac:dyDescent="0.25">
      <c r="B7" s="48" t="s">
        <v>18</v>
      </c>
      <c r="C7" s="35">
        <v>133</v>
      </c>
      <c r="D7" s="35">
        <v>129</v>
      </c>
      <c r="E7" s="49">
        <v>105</v>
      </c>
      <c r="F7" s="50">
        <v>0</v>
      </c>
      <c r="G7" s="50">
        <v>0</v>
      </c>
      <c r="H7" s="50">
        <v>105</v>
      </c>
      <c r="I7" s="50">
        <v>0</v>
      </c>
      <c r="J7" s="50">
        <v>10</v>
      </c>
      <c r="K7" s="50">
        <f>+E7*2</f>
        <v>210</v>
      </c>
      <c r="L7" s="51">
        <f>+$K7*0.15</f>
        <v>31.5</v>
      </c>
    </row>
    <row r="8" spans="2:12" x14ac:dyDescent="0.25">
      <c r="B8" s="48" t="s">
        <v>19</v>
      </c>
      <c r="C8" s="35">
        <v>130</v>
      </c>
      <c r="D8" s="35">
        <v>105</v>
      </c>
      <c r="E8" s="49">
        <v>85</v>
      </c>
      <c r="F8" s="50">
        <v>0</v>
      </c>
      <c r="G8" s="50">
        <v>0</v>
      </c>
      <c r="H8" s="52">
        <v>85</v>
      </c>
      <c r="I8" s="50">
        <v>85</v>
      </c>
      <c r="J8" s="50">
        <v>10</v>
      </c>
      <c r="K8" s="50">
        <f>+E8*2</f>
        <v>170</v>
      </c>
      <c r="L8" s="51">
        <f>+$K8*0.15</f>
        <v>25.5</v>
      </c>
    </row>
    <row r="9" spans="2:12" s="33" customFormat="1" x14ac:dyDescent="0.25">
      <c r="B9" s="53" t="s">
        <v>20</v>
      </c>
      <c r="C9" s="29">
        <f>SUM(C5:C8)</f>
        <v>679</v>
      </c>
      <c r="D9" s="29">
        <v>633</v>
      </c>
      <c r="E9" s="49">
        <f>SUM(E5:E8)</f>
        <v>570</v>
      </c>
      <c r="F9" s="49">
        <f t="shared" ref="F9:I9" si="0">SUM(F5:F8)</f>
        <v>20</v>
      </c>
      <c r="G9" s="49">
        <f t="shared" si="0"/>
        <v>0</v>
      </c>
      <c r="H9" s="49">
        <f t="shared" si="0"/>
        <v>220</v>
      </c>
      <c r="I9" s="49">
        <f t="shared" si="0"/>
        <v>85</v>
      </c>
      <c r="J9" s="49">
        <f>SUM(J5:J8)</f>
        <v>30</v>
      </c>
      <c r="K9" s="49">
        <f t="shared" ref="K9:L9" si="1">SUM(K5:K8)</f>
        <v>1140</v>
      </c>
      <c r="L9" s="54">
        <f t="shared" si="1"/>
        <v>171</v>
      </c>
    </row>
    <row r="11" spans="2:12" x14ac:dyDescent="0.25">
      <c r="L11" s="55"/>
    </row>
  </sheetData>
  <mergeCells count="3">
    <mergeCell ref="C3:E3"/>
    <mergeCell ref="F3:J3"/>
    <mergeCell ref="K3:L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2D3C690DC0B14429F8FE3D293BE1ED8" ma:contentTypeVersion="9" ma:contentTypeDescription="Opprett et nytt dokument." ma:contentTypeScope="" ma:versionID="529b163e104ffe758edd67ddcb0f8637">
  <xsd:schema xmlns:xsd="http://www.w3.org/2001/XMLSchema" xmlns:xs="http://www.w3.org/2001/XMLSchema" xmlns:p="http://schemas.microsoft.com/office/2006/metadata/properties" xmlns:ns2="7947fd89-1f7e-42ad-a2d6-13d3fbaecbe1" targetNamespace="http://schemas.microsoft.com/office/2006/metadata/properties" ma:root="true" ma:fieldsID="938b6c40d405f4d24edf49f81fe66d20" ns2:_="">
    <xsd:import namespace="7947fd89-1f7e-42ad-a2d6-13d3fbaecbe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7fd89-1f7e-42ad-a2d6-13d3fbaecb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E9D811-D806-4B0A-9D77-037E0B815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7fd89-1f7e-42ad-a2d6-13d3fbaec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1CD53A-D473-4E8F-995A-FB8550B529FE}">
  <ds:schemaRefs>
    <ds:schemaRef ds:uri="http://purl.org/dc/elements/1.1/"/>
    <ds:schemaRef ds:uri="http://schemas.microsoft.com/office/2006/metadata/properties"/>
    <ds:schemaRef ds:uri="http://purl.org/dc/terms/"/>
    <ds:schemaRef ds:uri="7947fd89-1f7e-42ad-a2d6-13d3fbaecbe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5EEA2C6-DF65-4C6A-AA7C-C61D007D64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Prismodell I</vt:lpstr>
      <vt:lpstr>Prismodell II</vt:lpstr>
      <vt:lpstr>Volumestimater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Frode Aure</cp:lastModifiedBy>
  <cp:revision/>
  <dcterms:created xsi:type="dcterms:W3CDTF">2020-10-01T06:30:26Z</dcterms:created>
  <dcterms:modified xsi:type="dcterms:W3CDTF">2020-10-28T12:45:22Z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0x01010082D3C690DC0B14429F8FE3D293BE1ED8</vt:lpwstr>
  </property>
  <property fmtid="{D5CDD505-2E9C-101B-9397-08002B2CF9AE}" pid="3" name="MSIP_Label_593ecc0f-ccb9-4361-8333-eab9c279fcaa_Enabled">
    <vt:lpwstr>true</vt:lpwstr>
  </property>
  <property fmtid="{D5CDD505-2E9C-101B-9397-08002B2CF9AE}" pid="4" name="MSIP_Label_593ecc0f-ccb9-4361-8333-eab9c279fcaa_SetDate">
    <vt:lpwstr>2020-10-01T11:44:46Z</vt:lpwstr>
  </property>
  <property fmtid="{D5CDD505-2E9C-101B-9397-08002B2CF9AE}" pid="5" name="MSIP_Label_593ecc0f-ccb9-4361-8333-eab9c279fcaa_Method">
    <vt:lpwstr>Standard</vt:lpwstr>
  </property>
  <property fmtid="{D5CDD505-2E9C-101B-9397-08002B2CF9AE}" pid="6" name="MSIP_Label_593ecc0f-ccb9-4361-8333-eab9c279fcaa_Name">
    <vt:lpwstr>Intern</vt:lpwstr>
  </property>
  <property fmtid="{D5CDD505-2E9C-101B-9397-08002B2CF9AE}" pid="7" name="MSIP_Label_593ecc0f-ccb9-4361-8333-eab9c279fcaa_SiteId">
    <vt:lpwstr>07ba06ff-14f4-464b-b7e8-bc3a7e21e203</vt:lpwstr>
  </property>
  <property fmtid="{D5CDD505-2E9C-101B-9397-08002B2CF9AE}" pid="8" name="MSIP_Label_593ecc0f-ccb9-4361-8333-eab9c279fcaa_ActionId">
    <vt:lpwstr>a4df109c-481b-416f-97b1-00005f8fb676</vt:lpwstr>
  </property>
  <property fmtid="{D5CDD505-2E9C-101B-9397-08002B2CF9AE}" pid="9" name="MSIP_Label_593ecc0f-ccb9-4361-8333-eab9c279fcaa_ContentBits">
    <vt:lpwstr>0</vt:lpwstr>
  </property>
</Properties>
</file>